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0305" windowHeight="8130"/>
  </bookViews>
  <sheets>
    <sheet name="E023 2023" sheetId="1" r:id="rId1"/>
  </sheets>
  <definedNames>
    <definedName name="_xlnm._FilterDatabase" localSheetId="0" hidden="1">'E023 2023'!#REF!</definedName>
    <definedName name="_xlnm.Print_Area" localSheetId="0">'E023 2023'!$A$1:$S$203</definedName>
    <definedName name="_xlnm.Print_Titles" localSheetId="0">'E023 2023'!$1:$13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5" i="1" l="1"/>
  <c r="E186" i="1"/>
  <c r="F186" i="1" s="1"/>
  <c r="D186" i="1"/>
  <c r="H189" i="1"/>
  <c r="H191" i="1"/>
  <c r="D173" i="1"/>
  <c r="H176" i="1"/>
  <c r="E173" i="1"/>
  <c r="F173" i="1" s="1"/>
  <c r="H178" i="1"/>
  <c r="E139" i="1"/>
  <c r="E134" i="1" s="1"/>
  <c r="E165" i="1"/>
  <c r="H165" i="1" s="1"/>
  <c r="D160" i="1"/>
  <c r="H163" i="1"/>
  <c r="D147" i="1"/>
  <c r="E147" i="1"/>
  <c r="H150" i="1"/>
  <c r="H152" i="1"/>
  <c r="D134" i="1"/>
  <c r="H139" i="1"/>
  <c r="H137" i="1"/>
  <c r="D121" i="1"/>
  <c r="H124" i="1"/>
  <c r="E121" i="1"/>
  <c r="H126" i="1"/>
  <c r="D108" i="1"/>
  <c r="H111" i="1"/>
  <c r="E108" i="1"/>
  <c r="H113" i="1"/>
  <c r="D95" i="1"/>
  <c r="H98" i="1"/>
  <c r="E100" i="1"/>
  <c r="E95" i="1" s="1"/>
  <c r="F95" i="1" s="1"/>
  <c r="H100" i="1"/>
  <c r="D82" i="1"/>
  <c r="H85" i="1"/>
  <c r="E82" i="1"/>
  <c r="H87" i="1"/>
  <c r="D69" i="1"/>
  <c r="H72" i="1"/>
  <c r="E69" i="1"/>
  <c r="H74" i="1"/>
  <c r="D56" i="1"/>
  <c r="H59" i="1"/>
  <c r="E56" i="1"/>
  <c r="H61" i="1"/>
  <c r="E43" i="1"/>
  <c r="F43" i="1" s="1"/>
  <c r="D43" i="1"/>
  <c r="H46" i="1"/>
  <c r="H48" i="1"/>
  <c r="E30" i="1"/>
  <c r="D30" i="1"/>
  <c r="H35" i="1"/>
  <c r="H33" i="1"/>
  <c r="E17" i="1"/>
  <c r="D17" i="1"/>
  <c r="H20" i="1"/>
  <c r="H22" i="1"/>
  <c r="F22" i="1"/>
  <c r="F20" i="1"/>
  <c r="F139" i="1"/>
  <c r="F137" i="1"/>
  <c r="F35" i="1"/>
  <c r="F191" i="1"/>
  <c r="F189" i="1"/>
  <c r="F178" i="1"/>
  <c r="F176" i="1"/>
  <c r="F163" i="1"/>
  <c r="F152" i="1"/>
  <c r="F150" i="1"/>
  <c r="F126" i="1"/>
  <c r="F124" i="1"/>
  <c r="F113" i="1"/>
  <c r="F111" i="1"/>
  <c r="F100" i="1"/>
  <c r="F98" i="1"/>
  <c r="F87" i="1"/>
  <c r="F85" i="1"/>
  <c r="F61" i="1"/>
  <c r="F74" i="1"/>
  <c r="F72" i="1"/>
  <c r="F59" i="1"/>
  <c r="F48" i="1"/>
  <c r="F46" i="1"/>
  <c r="F33" i="1"/>
  <c r="F121" i="1" l="1"/>
  <c r="H69" i="1"/>
  <c r="J70" i="1" s="1"/>
  <c r="H43" i="1"/>
  <c r="J44" i="1" s="1"/>
  <c r="H186" i="1"/>
  <c r="J187" i="1" s="1"/>
  <c r="H173" i="1"/>
  <c r="J174" i="1"/>
  <c r="F147" i="1"/>
  <c r="H147" i="1"/>
  <c r="J148" i="1" s="1"/>
  <c r="F134" i="1"/>
  <c r="H134" i="1"/>
  <c r="J135" i="1" s="1"/>
  <c r="H121" i="1"/>
  <c r="J122" i="1" s="1"/>
  <c r="F108" i="1"/>
  <c r="H108" i="1"/>
  <c r="J109" i="1" s="1"/>
  <c r="H95" i="1"/>
  <c r="J96" i="1"/>
  <c r="H82" i="1"/>
  <c r="F82" i="1"/>
  <c r="J83" i="1"/>
  <c r="F69" i="1"/>
  <c r="H56" i="1"/>
  <c r="J57" i="1"/>
  <c r="F56" i="1"/>
  <c r="E160" i="1"/>
  <c r="F160" i="1" s="1"/>
  <c r="F30" i="1"/>
  <c r="F165" i="1"/>
  <c r="H30" i="1"/>
  <c r="J31" i="1" s="1"/>
  <c r="F17" i="1"/>
  <c r="H17" i="1"/>
  <c r="J18" i="1" s="1"/>
  <c r="H160" i="1" l="1"/>
  <c r="J161" i="1" s="1"/>
</calcChain>
</file>

<file path=xl/comments1.xml><?xml version="1.0" encoding="utf-8"?>
<comments xmlns="http://schemas.openxmlformats.org/spreadsheetml/2006/main">
  <authors>
    <author>LUIS JIMENEZ</author>
  </authors>
  <commentList>
    <comment ref="E5" authorId="0">
      <text>
        <r>
          <rPr>
            <b/>
            <sz val="20"/>
            <color indexed="81"/>
            <rFont val="Tahoma"/>
            <family val="2"/>
          </rPr>
          <t>INGRESAR PERÍDO DE REPORTE</t>
        </r>
      </text>
    </comment>
    <comment ref="D9" authorId="0">
      <text>
        <r>
          <rPr>
            <b/>
            <sz val="20"/>
            <color indexed="81"/>
            <rFont val="Tahoma"/>
            <family val="2"/>
          </rPr>
          <t>INGRESAR NOMBRE DE LA ENTIDAD</t>
        </r>
        <r>
          <rPr>
            <sz val="20"/>
            <color indexed="81"/>
            <rFont val="Tahoma"/>
            <family val="2"/>
          </rPr>
          <t xml:space="preserve">
</t>
        </r>
        <r>
          <rPr>
            <sz val="9"/>
            <color indexed="81"/>
            <rFont val="Tahoma"/>
            <family val="2"/>
          </rPr>
          <t xml:space="preserve">
</t>
        </r>
      </text>
    </comment>
    <comment ref="J18" authorId="0">
      <text>
        <r>
          <rPr>
            <b/>
            <sz val="22"/>
            <color indexed="81"/>
            <rFont val="Tahoma"/>
            <family val="2"/>
          </rPr>
          <t>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100" authorId="0">
      <text>
        <r>
          <rPr>
            <b/>
            <sz val="24"/>
            <color indexed="81"/>
            <rFont val="Tahoma"/>
            <family val="2"/>
          </rPr>
          <t>ESTA VARIABLE ES PROGRAMADA Y NO PUEDE CAMBIAR</t>
        </r>
      </text>
    </comment>
    <comment ref="E139" authorId="0">
      <text>
        <r>
          <rPr>
            <b/>
            <sz val="24"/>
            <color indexed="81"/>
            <rFont val="Tahoma"/>
            <family val="2"/>
          </rPr>
          <t>ESTA VARIABLE ES PROGRAMADA Y NO PUEDE CAMBIAR</t>
        </r>
      </text>
    </comment>
  </commentList>
</comments>
</file>

<file path=xl/sharedStrings.xml><?xml version="1.0" encoding="utf-8"?>
<sst xmlns="http://schemas.openxmlformats.org/spreadsheetml/2006/main" count="395" uniqueCount="124">
  <si>
    <t>COMISION COORDINADORA DE INSTITUTOS NACIONALES DE SALUD</t>
  </si>
  <si>
    <t>Y HOSPITALES DE ALTA ESPECIALIDAD</t>
  </si>
  <si>
    <t>MATRIZ DE INDICADORES PARA RESULTADOS (MIR)</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</si>
  <si>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</si>
  <si>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</si>
  <si>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</si>
  <si>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</si>
  <si>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</si>
  <si>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</si>
  <si>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</si>
  <si>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</si>
  <si>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</si>
  <si>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</si>
  <si>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</si>
  <si>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</si>
  <si>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</si>
  <si>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</si>
  <si>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</si>
  <si>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</si>
  <si>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</si>
  <si>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VARIABLE 2</t>
  </si>
  <si>
    <t>AUTORIZÓ</t>
  </si>
  <si>
    <t>PP:   E023</t>
  </si>
  <si>
    <t>"ATENCIÓN A LA SALUD"</t>
  </si>
  <si>
    <t>Porcentaje de egresos hospitalarios por mejoría y curación
FÓRMULA: VARIABLE1 / VARIABLE2 X 100</t>
  </si>
  <si>
    <t xml:space="preserve">Número de egresos hospitalarios por mejoría y curación </t>
  </si>
  <si>
    <t>Porcentaje de sesiones de rehabilitación especializadas realizadas respecto al total realizado
FÓRMULA: VARIABLE1 / VARIABLE2 X 100</t>
  </si>
  <si>
    <t>Número de sesiones de rehabilitación especializadas realizadas</t>
  </si>
  <si>
    <t>Porcentaje de procedimientos diagnósticos de alta especialidad realizados
FÓRMULA: VARIABLE1 / VARIABLE2 X 100</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</si>
  <si>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</si>
  <si>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</si>
  <si>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procedimientos terapéuticos ambulatorios realizados considerados de alta especialidad por la institución </t>
  </si>
  <si>
    <t xml:space="preserve">Número de expedientes clínicos revisados que cumplen con los criterios de la NOM SSA 004 </t>
  </si>
  <si>
    <t>Porcentaje de ocupación hospitalaria
FÓRMULA: VARIABLE1 / VARIABLE2 X 100</t>
  </si>
  <si>
    <t xml:space="preserve">Número de días paciente durante el período
</t>
  </si>
  <si>
    <t xml:space="preserve">Promedio de días estancia 
FÓRMULA: VARIABLE1 / VARIABLE2 </t>
  </si>
  <si>
    <t xml:space="preserve">Número de días estancia
</t>
  </si>
  <si>
    <t xml:space="preserve">Total de egresos hospitalarios
</t>
  </si>
  <si>
    <t>Proporción de consultas de primera vez respecto a preconsultas
FÓRMULA: VARIABLE1 / VARIABLE2 X 100</t>
  </si>
  <si>
    <t xml:space="preserve">Número de consultas de primera vez otorgadas en el periodo </t>
  </si>
  <si>
    <t>Porcentaje de auditorías clínicas realizadas
FÓRMULA: VARIABLE1 / VARIABLE2 X 100</t>
  </si>
  <si>
    <t xml:space="preserve">Número de auditorías clínicas realizadas </t>
  </si>
  <si>
    <t>Total de egresos hospitalarios x 100</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</si>
  <si>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</si>
  <si>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</si>
  <si>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x 100
</t>
  </si>
  <si>
    <t>Total de sesiones de rehabilitación realizadas x 100</t>
  </si>
  <si>
    <t>Total de procedimientos diagnósticos ambulatorios realizados x 100</t>
  </si>
  <si>
    <t>Total de procedimientos terapéuticos ambulatorios realizados x 100</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</si>
  <si>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</si>
  <si>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</si>
  <si>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 xml:space="preserve">Total de usuarios en atención hospitalaria encuestados x 100
</t>
  </si>
  <si>
    <t>Total de expedientes revisados por el Comité del expediente clínico institucional x 100</t>
  </si>
  <si>
    <t>Número de auditorías clínicas programadas x 100</t>
  </si>
  <si>
    <t>Número de preconsultas otorgadas en el periodo x 100</t>
  </si>
  <si>
    <t>Número de días cama durante el período x 100</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</si>
  <si>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</si>
  <si>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</si>
  <si>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</si>
  <si>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Porcentaje de expedientes clínicos revisados aprobados conforme a la NOM SSA 004
FÓRMULA: VARIABLE1 / VARIABLE2 X 100</t>
  </si>
  <si>
    <t>Porcentaje de pacientes referidos por instituciones públicas de salud a los que se les apertura expediente clínico institucional
FÓRMULA: VARIABLE1 / VARIABLE2 X 100</t>
  </si>
  <si>
    <t xml:space="preserve">Número de pacientes que han sido referidos por instituciones públicas de salud a los cuales se les apertura expediente clínico institucional en el periodo de evaluación </t>
  </si>
  <si>
    <t xml:space="preserve">Total de pacientes a los cuales se les apertura expediente clínico en el periodo de evaluación 
x 100
</t>
  </si>
  <si>
    <t>ELABORÓ Y VALIDÓ</t>
  </si>
  <si>
    <t>REVISÓ Y RECIBIÓ DE CONFORMIDAD</t>
  </si>
  <si>
    <t>TITULARA DEL ÁREA SUSTANTIVA (NOMBRE Y FIRMA)</t>
  </si>
  <si>
    <t xml:space="preserve">TITULAR DE ÁREA PLANEACÓN O EQUIVALENTE(NOMBRE Y FIRMA)
</t>
  </si>
  <si>
    <t>DIRECTOR GENERAL O EQUIVALENTE (NOMBE Y FIRMA)</t>
  </si>
  <si>
    <t>Número de consultas programadas (preconsulta, primera vez, subsecuente, urgencias o admisión continua) x 100</t>
  </si>
  <si>
    <t xml:space="preserve">Número de consultas realizadas (preconsulta, primera vez, subsecuente, urgencias o admisión continua) </t>
  </si>
  <si>
    <t>Eficacia en el otorgamiento de consulta programada (preconsulta, primera vez, subsecuente, urgencias o admisión continua) 
FÓRMULA: VARIABLE1 / VARIABLE2 X 100</t>
  </si>
  <si>
    <t>CAUSA</t>
  </si>
  <si>
    <t>EFECTO</t>
  </si>
  <si>
    <t>(MÁXIMO 3 RENGLONES)</t>
  </si>
  <si>
    <t>CAUSA DE LAS VARIACIONES DE LA VARIABLE 2 ALCANZADA CON RESPECTO DE LA VARIABLE DOS PROGRAMADA</t>
  </si>
  <si>
    <t xml:space="preserve">ACCIONES PARA LOGRAR LA REGULARIZACIÓN (VERIFICABLES O AUDITABLES) EN EL CUMPLIMIENTO DE METAS </t>
  </si>
  <si>
    <t>NOTA: FAVOR DE ENVIAR EL FORMATO DEFINITIVO EN EXCEL Y ESCANEADO AL MOMENTO DE SU ENTREGA A LA CCINSHAE Y
RUBRICAR CADA UNA DE LAS HOJAS</t>
  </si>
  <si>
    <t xml:space="preserve">        EVALUACIÓN DE CUMPLIMIENTO DE METAS PERÍODO ENERO - DICEMBRE 2023</t>
  </si>
  <si>
    <t>M7A</t>
  </si>
  <si>
    <t>CENTRO REGIONAL DE ALTA ESPECIALIDAD DE CHIAPAS</t>
  </si>
  <si>
    <t>En el periodo el efecto fue positivo derivado que hubo atención a un número mayor de pacientes, contribuyendo al bienestar en el estado de salud</t>
  </si>
  <si>
    <t xml:space="preserve"> La variación se debió a un aumento en la atención de pacientes en la consulta externa para las dos unidades hospitalarias, derivado que se continuan las actividades de difusión de la Cartera de Servicios en las reuniones de trabajo con Area Médica y personal de Trabajo Social en Unidades de Primer y Segundo NIvel, abarcando también la Secretaría de Salud, IMSS Bienestar , ISSTECH, Fideicomisos, adicionalmente se realiza capacitación sobre el proceso de referencia y contrareferencia de pacientes con las instancias antes citadas.</t>
  </si>
  <si>
    <t>Continuar con las actividades para el incremento de la productividad en los hospitales</t>
  </si>
  <si>
    <t>El efecto fue positivo debido a que los pacientes con padecimientos de alta complejidad atendidos en la unidad mejoraron sus condiciones de salud durante el periodo</t>
  </si>
  <si>
    <t>Se incremento el número de ingresos al hospital durante el periodo informado</t>
  </si>
  <si>
    <t>El efecto para la institución espositivo, debido a que el resultado de las encuestas, permitie conocer la satisfacción del paciente durante su proceso de atención médica ambulatoria, con la finalidad de fortalecer las áreas de oportunidad.</t>
  </si>
  <si>
    <t>No se logró alcanzar la meta derivado de la falta de personal de médico especialista y de servicio social en uno de los hospitales</t>
  </si>
  <si>
    <t>Modificación de horarios de agenda de terapia fisica para cubrir las solicitudes de atención.
Pases de visita para la captación de pacientes que requieren de rehabilitación</t>
  </si>
  <si>
    <t>El efecto fue positivo debido a que se estan atendiendo a una mayor cantidad de pacientes por lo que se traduce en oportunidad en la atención y aumento en la productividad hospitalaria.</t>
  </si>
  <si>
    <t>En las unidades se incrementaron los estudios patológicos que no se habian podido realizar del periodo anterior, además se amplió el cátalogo de procedimientos tomando en cuenta los estudios de covid, biopsias, caterismos diagnósticos y ecocardiogramas, además de la disponibilidad del tomógrafo en los diferente turnos.</t>
  </si>
  <si>
    <t>El efecto es positivo derivado que traduce atención oportuna al paciente</t>
  </si>
  <si>
    <t>El efecto es positivo debido a que los resultados de las encuestas, permitie conocer la satisfacción del paciente durante su proceso de atención médica hospitalaria, con la finalidad de fortalecer las áreas de oportunidad.</t>
  </si>
  <si>
    <t>El efecto es positivo debido a que existe una mayor oportunidad en la atención de los pacientes que acuden a los procedimientos y tratamientos programados.</t>
  </si>
  <si>
    <t>La variación radica, que al recibir los pacientes, se dictamina que el Diagnóstico corresponde al primero y segundo nivel de atención o que se solicita algun otro estudio.</t>
  </si>
  <si>
    <t xml:space="preserve">Continuar con campañas de reforzamiento de los mecanismo de aceptación de pacientes, difusión de la cartera de servicios que ofertan los hospitales a los Centro estatales de referencia y contrarreferencia para conocimiento de la red estatal de servicios de salud </t>
  </si>
  <si>
    <t>Incremento en los ingresos hospitalarios, con porcentaje reducido de infecciones.</t>
  </si>
  <si>
    <t>Continuar con los mecanismo de control como: capacitaciones en programa integral de higiene de manos, desinfección y esterilización, precauciones estándar, fortalecimiento de los programas de manejo de RPBI y calidad del agua.
Fortalecimiento de las medidas de seguridad contra COVID-19 al interior de las unidades hospitalarias y sensibilización del personal.
Seguimiento y continuidad de las acciones dentro de los Programas Institucionales.</t>
  </si>
  <si>
    <t>Dra. Mayra I. López Ruíz</t>
  </si>
  <si>
    <t>Ing. Ronald Martínez Gómez</t>
  </si>
  <si>
    <t>Dr. Rafael H. Guillén Villatoro</t>
  </si>
  <si>
    <t>En el indicador al cierre del período enero diciembre de 2023 registró un alcanzado de 4,666 pacientes que fueron referidos por instituciones públicas de salud a los cuales se les apertura expediente clínico institucional de un programado de 4,004, esto debido a la nueva normalidad en la unidades sobre el tema relacionado a COVID, lo que permite al paciente tener una mayor oportunidad en la atención médica.</t>
  </si>
  <si>
    <t>En el indicador al cierre del período enero a diciembre de 2023 registró un alcanzado de 3,991 de egresos por mejoría de un programado de 3,510, esto defido  a la eficacia clínica de la atención médica de los pacientes que presentaron problemas de salud y fueron tratados en áreas hospitalarias.</t>
  </si>
  <si>
    <t>En el indicador al cierre del período enero diciembre de 2023 registró un alcanzado de 780 usuarios en atención ambulatoria que manifestaron una calificación de percepción de satisfacción de la calidad de la atención superior al ochenta porciento,  de un programado de 740, esto derivado de que a partir de la apertura de los servicios en el marco de la nueva normalidad en los servicio ambulatorios, ha permitido dar continuidad a la realización de encuestas cara a cara y con las medidas de seguridad correspondientes hacia los usuarios de los servicios de salud.</t>
  </si>
  <si>
    <t xml:space="preserve">En el indicador al cierre del período enero a diciembre de 2023 registró un alcanzado de 5,818 sesiones de rehabilitación especializadas,  de un programado de 6,397, por lo que se realizó un 90.9% de ellas, sin embargo es importante mencionar que para el periodo informado un médico solicitó licencia y solamente una persona se presentó a realizar servicio social, por lo que derivó en el periodo una disminución en la meta orininalmente planteada.
</t>
  </si>
  <si>
    <t>Disminución en la oportunidad de la atención de pacientes que posiblemente requieren de sesiones de rehabilitación especializada en las áreas hospitalarias.</t>
  </si>
  <si>
    <t>En el indicador al cierre del período enero a diciembre de 2023 registró un alcanzado de 14,186 procedimientos diagnósticos ambulatorios de alta especialidad,  de un programado de 15,306, para este variable se esta regularizando la productividad debido a que hubo un incremento en el total de procedimientos de diagnóstico ambulatorio, debido a la optima utilización de los equipos de Diagnóstico y los recursos humanos en los diferente turnos en una de las unidades, lo que permitió realizar estudios que anteriormente se habián reprogramado.</t>
  </si>
  <si>
    <t>En el indicador al cierre del período enero a diciembre de 2023, se registró un alcanzado de 13,962 procedimientos terapéuticos ambulatorios de alta especialidad,  de un programado de 15,650, a pesar que acudieron un mayor número de pacientes a las sesiones de hemodiálisis, quimioterapias y algunos procedimientos endoscopicos como ligadura de varices esofágicas, escleroterapias, aplicación de Argón, no se alcanzó la meta establecida.</t>
  </si>
  <si>
    <t>La variación fue derivado al incremento en el número de atenciones en las unidades por las visitas a los centros hospitalarios de la región y a través de medios de comunicación (Redes Sociales, Radio y Televisión), por lo que impactó en el número de pacientes que acudieron para su tratamiento o padecimiento.</t>
  </si>
  <si>
    <t>En el indicador al cierre del período enero a diciembre de 2023, se registró un alcanzado de 79,814 consulta realizadas de 69,910 programadas, esto derivado a que en la nueva normalidad se aperturaran todos los servicios con las medidas de seguridad implementadas, alcanzando de manera destacada que se rebasará la meta originalmente establecida.</t>
  </si>
  <si>
    <t>En el indicador al cierre del período enero a diciembre de 2023 registró un alcanzado de 527 usuarios en atención hospitalaria que manifestaron una calificación de percepción de satisfacción de la calidad de la atención superior al ochenta porciento,  de un programado de 487, es importante mencionar que a partir de la apertura de los servicios en el marco de la nueva normalidad, ha permitido dar continuidad a la realización de encuestas cara a cara y con las medidas de seguridad correspondientes hacia los usuarios de los servicios de salud en el Hospital.</t>
  </si>
  <si>
    <t>En el indicador al cierre del período enero a diciembre de 2023 registró un alcanzado de 579 expedientes clínicos revisados que cumplen con los criterios de la NOM SSA 004,  de un programado de 564, esto fue debido al trabajo conjunto de los integrantes del comité donde se establecieron los criterios y mecanismo en la revisión de los expedientes, como por decir se supervisó la falta información impresa que hacían falta en algunas notas en los expedientes fisicos, con esta participación se logró incrementar el apego a los criterios de la NOM-004-SSA3-2012 en las unidades.</t>
  </si>
  <si>
    <t>el efecto es positivo para la institución porque se cumple con la NOM SSA 004 del expediente clínico, que traduce en atención oportuna hacia el paciente.</t>
  </si>
  <si>
    <t>Se continuarán realizando acciones de mejora con el objetivo de realizar las evaluaciones  de los expedientes en tiempo y forma,  para mejorar el cumplimiento del indicador</t>
  </si>
  <si>
    <t>El efecto es positivo debido a que la realización de auditorías favorecer el desempeño clínico bajo acciones auto promovidas.</t>
  </si>
  <si>
    <t>El efecto es positivo en el resultado del indicador, debido a que hay mejoramiento de las condiciones de salud del paciente, lo que disminuye también riesgos de infecciones</t>
  </si>
  <si>
    <t>En el indicador al cierre del período enero a diciembre de 2023, se registró un alcanzado de 41,514 días paciente, de un programado de 39,293, El resultado obtenido se debió a que hubo más ingresos por el aumento de 12 camas en hospitalización quirúrgica en una de las unidades, aunado también al incremento en número de cirugías programadas y consultas, lo que ha permitido rebasar la meta en un 5.7% mas de lo programado de ocupación hospitalaria.</t>
  </si>
  <si>
    <t>Derivado de la nueva normalidad han ingresado en mayor proporción los pacientes a las áreas hospitalaria, aunado que se han difundido los mecanismo de recepción de pacientes y se han distribuido adecuadamente al personal en las unidades por la apertura de 12 camas de hospitalización Quirúrgica.</t>
  </si>
  <si>
    <t>Para alcanzar la meta se realizó gestión a los entes coordinadores para la contratación de recurso humano, aunado a la adecuación al interior de las áreas para su apertura.</t>
  </si>
  <si>
    <t>En el indicador al cierre del período enero a diciembre de 2023, se registró un alcanzado de 35,749 días de estancia, de un programado de 34,942, esto derivado a que hubieron más egresos en las uniades hospitalarias por el incremento en 12 camas, esto permite que el flujo de pacientes en las rotaciones y al exterior sea más rápido y fluida.</t>
  </si>
  <si>
    <t>En el indicador al cierre del período enero a diciembre de 2023, se registró un alcanzado de 2,973 consultas de primera vez a travéz de la referencias, de un programado de 3,266, en importante mencionar que en la totalidad de preconsultas de pacientes que han llegado a los hospitales alcanzó un 109.5% en relación a su programación, pero de esta totalidad se ha identificado que no se logró la apertura en su totalidad de expedientes clínicos de los pacientes que llegan por primera vez por las siguientes causas:- Acuden a preconsulta en algunas ocasiones sin los estudios de diagnóstico solicitados, aún cuando ya se ha difundido los mecanismos de aceptación de pacientes, las unidades todavía no realizan adecuadamente el abordaje correspondiente y es necesario solicitar estudios de laboratorio y gabinete para corroborar el DX, aunado que en minoría algunos pacientes se tuvieron que contrareferir debido a que correspondian al primero y segundo nivel de atención.</t>
  </si>
  <si>
    <t>El efecto es negativo derivado que no se atiende oportunamente al paciente por lo que hay retraso en el DX y gastos de bolsillo del paciente.</t>
  </si>
  <si>
    <t>En el indicador al cierre del período enero a diciembre de 2023, se registró un alcanzado de 208 episodios de infecciones nosocomiales, de un programado de 247, hubo un decremento absoluto de 39 episodios, esto fue debido a que en el CODECIN, se ha reiterado y supervisado en varias ocasiones el apego en la higiene de manos.</t>
  </si>
  <si>
    <t>El efecto es positivo, debido a que existe un mejor control en la atención del paciente.</t>
  </si>
  <si>
    <t>En el indicador al cierre del período enero a diciembre de 2023 registró un alcanzado de 2 auditorías clínicas realizadas, de un programado de 2, esto fue debido que en la unidades se trabaja con el Programa de prevención y control de cáncer de mama y para el sistema de información de cáncer de la mujer (sicam), por otra parte se busca Incrementar el apego a la NORMA Oficial Mexicana NOM-004-SSA3-2012, del expediente clínico y con ello mejorar la oportunidad de la atención y reducir el riesgo de problemas legales por incumplimiento a las disposiciones normativas.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</si>
</sst>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4"/>
      <name val="Arial"/>
      <family val="2"/>
    </font>
    <font>
      <b/>
      <sz val="11"/>
      <name val="Arial"/>
      <family val="2"/>
    </font>
    <font>
      <b/>
      <sz val="18"/>
      <name val="Arial"/>
      <family val="2"/>
    </font>
    <font>
      <b/>
      <sz val="16"/>
      <name val="Arial"/>
      <family val="2"/>
    </font>
    <font>
      <b/>
      <sz val="10"/>
      <name val="Arial"/>
      <family val="2"/>
    </font>
    <font>
      <sz val="10"/>
      <name val="Arial"/>
      <family val="2"/>
    </font>
    <font>
      <b/>
      <sz val="22"/>
      <color theme="1"/>
      <name val="Calibri"/>
      <family val="2"/>
      <scheme val="minor"/>
    </font>
    <font>
      <b/>
      <sz val="24"/>
      <color theme="1"/>
      <name val="Calibri"/>
      <family val="2"/>
      <scheme val="minor"/>
    </font>
    <font>
      <sz val="16"/>
      <name val="Arial"/>
      <family val="2"/>
    </font>
    <font>
      <sz val="24"/>
      <color theme="1"/>
      <name val="Calibri"/>
      <family val="2"/>
      <scheme val="minor"/>
    </font>
    <font>
      <b/>
      <sz val="26"/>
      <color theme="1"/>
      <name val="Calibri"/>
      <family val="2"/>
      <scheme val="minor"/>
    </font>
    <font>
      <b/>
      <sz val="22"/>
      <name val="Arial"/>
      <family val="2"/>
    </font>
    <font>
      <sz val="22"/>
      <color theme="1"/>
      <name val="Calibri"/>
      <family val="2"/>
      <scheme val="minor"/>
    </font>
    <font>
      <b/>
      <sz val="26"/>
      <name val="Arial"/>
      <family val="2"/>
    </font>
    <font>
      <b/>
      <i/>
      <sz val="26"/>
      <color theme="1"/>
      <name val="Calibri"/>
      <family val="2"/>
      <scheme val="minor"/>
    </font>
    <font>
      <b/>
      <sz val="26"/>
      <color theme="1"/>
      <name val="Arial"/>
      <family val="2"/>
    </font>
    <font>
      <sz val="36"/>
      <color theme="1"/>
      <name val="Calibri"/>
      <family val="2"/>
      <scheme val="minor"/>
    </font>
    <font>
      <sz val="48"/>
      <color theme="1"/>
      <name val="Calibri"/>
      <family val="2"/>
      <scheme val="minor"/>
    </font>
    <font>
      <b/>
      <sz val="28"/>
      <name val="Arial"/>
      <family val="2"/>
    </font>
    <font>
      <sz val="18"/>
      <name val="Arial"/>
      <family val="2"/>
    </font>
    <font>
      <sz val="18"/>
      <color theme="1"/>
      <name val="Calibri"/>
      <family val="2"/>
      <scheme val="minor"/>
    </font>
    <font>
      <b/>
      <sz val="24"/>
      <color indexed="81"/>
      <name val="Tahoma"/>
      <family val="2"/>
    </font>
    <font>
      <sz val="9"/>
      <color indexed="81"/>
      <name val="Tahoma"/>
      <family val="2"/>
    </font>
    <font>
      <b/>
      <sz val="20"/>
      <color indexed="81"/>
      <name val="Tahoma"/>
      <family val="2"/>
    </font>
    <font>
      <b/>
      <u/>
      <sz val="22"/>
      <name val="Arial"/>
      <family val="2"/>
    </font>
    <font>
      <sz val="20"/>
      <color indexed="81"/>
      <name val="Tahoma"/>
      <family val="2"/>
    </font>
    <font>
      <b/>
      <sz val="22"/>
      <color indexed="81"/>
      <name val="Tahoma"/>
      <family val="2"/>
    </font>
    <font>
      <b/>
      <sz val="36"/>
      <color theme="0"/>
      <name val="Arial"/>
      <family val="2"/>
    </font>
    <font>
      <b/>
      <sz val="36"/>
      <color theme="0"/>
      <name val="Calibri"/>
      <family val="2"/>
      <scheme val="minor"/>
    </font>
    <font>
      <b/>
      <sz val="26"/>
      <color theme="0"/>
      <name val="Arial"/>
      <family val="2"/>
    </font>
    <font>
      <b/>
      <sz val="26"/>
      <color theme="0"/>
      <name val="Calibri"/>
      <family val="2"/>
      <scheme val="minor"/>
    </font>
    <font>
      <b/>
      <sz val="36"/>
      <name val="Calibri"/>
      <family val="2"/>
      <scheme val="minor"/>
    </font>
    <font>
      <b/>
      <sz val="28"/>
      <color theme="0"/>
      <name val="Calibri"/>
      <family val="2"/>
      <scheme val="minor"/>
    </font>
    <font>
      <b/>
      <sz val="24"/>
      <color theme="1"/>
      <name val="Calibri"/>
      <family val="2"/>
    </font>
    <font>
      <sz val="11"/>
      <name val="Calibri"/>
      <family val="2"/>
    </font>
    <font>
      <b/>
      <sz val="22"/>
      <color theme="1"/>
      <name val="Calibri"/>
      <family val="2"/>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C000"/>
        <bgColor indexed="64"/>
      </patternFill>
    </fill>
  </fills>
  <borders count="41">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0" fontId="6" fillId="0" borderId="0"/>
  </cellStyleXfs>
  <cellXfs count="176">
    <xf numFmtId="0" fontId="0" fillId="0" borderId="0" xfId="0"/>
    <xf numFmtId="0" fontId="1" fillId="2" borderId="0" xfId="0" applyFont="1" applyFill="1"/>
    <xf numFmtId="0" fontId="2" fillId="2" borderId="0" xfId="0" applyFont="1" applyFill="1"/>
    <xf numFmtId="0" fontId="0" fillId="2" borderId="0" xfId="0" applyFill="1"/>
    <xf numFmtId="0" fontId="4" fillId="2" borderId="0" xfId="0" applyFont="1" applyFill="1"/>
    <xf numFmtId="0" fontId="5" fillId="2" borderId="0" xfId="0" applyFont="1" applyFill="1"/>
    <xf numFmtId="0" fontId="1" fillId="2" borderId="1" xfId="0" applyFont="1" applyFill="1" applyBorder="1" applyAlignment="1" applyProtection="1">
      <alignment horizontal="left"/>
      <protection locked="0"/>
    </xf>
    <xf numFmtId="0" fontId="5" fillId="2" borderId="2" xfId="0" applyFont="1" applyFill="1" applyBorder="1"/>
    <xf numFmtId="0" fontId="6" fillId="2" borderId="0" xfId="1" applyFill="1"/>
    <xf numFmtId="0" fontId="1" fillId="2" borderId="0" xfId="1" applyFont="1" applyFill="1"/>
    <xf numFmtId="0" fontId="1" fillId="0" borderId="12" xfId="0" applyFont="1" applyBorder="1" applyAlignment="1">
      <alignment vertical="center"/>
    </xf>
    <xf numFmtId="0" fontId="1" fillId="0" borderId="14" xfId="0" applyFont="1" applyBorder="1" applyAlignment="1">
      <alignment vertical="center"/>
    </xf>
    <xf numFmtId="0" fontId="8" fillId="0" borderId="0" xfId="0" applyFont="1"/>
    <xf numFmtId="0" fontId="9" fillId="0" borderId="0" xfId="1" applyFont="1" applyAlignment="1">
      <alignment horizontal="center" vertical="center"/>
    </xf>
    <xf numFmtId="49" fontId="7" fillId="0" borderId="7"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0" fontId="19" fillId="0" borderId="9" xfId="0" applyFont="1" applyBorder="1" applyAlignment="1">
      <alignment horizontal="center" vertical="center"/>
    </xf>
    <xf numFmtId="0" fontId="20" fillId="2" borderId="0" xfId="1" applyFont="1" applyFill="1"/>
    <xf numFmtId="0" fontId="3" fillId="2" borderId="0" xfId="1" applyFont="1" applyFill="1"/>
    <xf numFmtId="0" fontId="3" fillId="2" borderId="0" xfId="0" applyFont="1" applyFill="1"/>
    <xf numFmtId="0" fontId="21" fillId="2" borderId="0" xfId="0" applyFont="1" applyFill="1"/>
    <xf numFmtId="0" fontId="21" fillId="0" borderId="0" xfId="0" applyFont="1"/>
    <xf numFmtId="0" fontId="0" fillId="5" borderId="0" xfId="0" applyFill="1"/>
    <xf numFmtId="0" fontId="25" fillId="2" borderId="0" xfId="0" applyFont="1" applyFill="1" applyProtection="1">
      <protection locked="0"/>
    </xf>
    <xf numFmtId="0" fontId="12" fillId="2" borderId="0" xfId="0" applyFont="1" applyFill="1"/>
    <xf numFmtId="0" fontId="31" fillId="6" borderId="6" xfId="0" applyFont="1" applyFill="1" applyBorder="1" applyAlignment="1">
      <alignment horizontal="center"/>
    </xf>
    <xf numFmtId="49" fontId="31" fillId="6" borderId="6" xfId="0" applyNumberFormat="1" applyFont="1" applyFill="1" applyBorder="1" applyAlignment="1">
      <alignment horizontal="center" vertical="center"/>
    </xf>
    <xf numFmtId="0" fontId="3" fillId="0" borderId="0" xfId="0" applyFont="1" applyAlignment="1">
      <alignment horizontal="left" vertical="center" wrapText="1"/>
    </xf>
    <xf numFmtId="0" fontId="0" fillId="2" borderId="30" xfId="0" applyFill="1" applyBorder="1"/>
    <xf numFmtId="0" fontId="0" fillId="2" borderId="23" xfId="0" applyFill="1" applyBorder="1"/>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0" fillId="4" borderId="31" xfId="0" applyFill="1" applyBorder="1"/>
    <xf numFmtId="0" fontId="0" fillId="4" borderId="32" xfId="0" applyFill="1" applyBorder="1"/>
    <xf numFmtId="0" fontId="14" fillId="0" borderId="0" xfId="0" applyFont="1" applyBorder="1" applyAlignment="1">
      <alignment horizontal="left" vertical="center" wrapText="1"/>
    </xf>
    <xf numFmtId="164" fontId="11" fillId="0" borderId="0" xfId="0" applyNumberFormat="1" applyFont="1" applyBorder="1" applyAlignment="1">
      <alignment horizontal="center" vertical="center" wrapText="1"/>
    </xf>
    <xf numFmtId="3" fontId="15" fillId="0" borderId="0" xfId="0" applyNumberFormat="1" applyFont="1" applyBorder="1" applyAlignment="1" applyProtection="1">
      <alignment horizontal="center" vertical="center" wrapText="1"/>
      <protection locked="0"/>
    </xf>
    <xf numFmtId="0" fontId="11" fillId="7"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11" fillId="2" borderId="0" xfId="0" applyFont="1" applyFill="1" applyAlignment="1">
      <alignment horizontal="center" vertical="center"/>
    </xf>
    <xf numFmtId="0" fontId="34" fillId="0" borderId="35" xfId="0" applyFont="1" applyBorder="1" applyAlignment="1" applyProtection="1">
      <alignment horizontal="left" vertical="center" wrapText="1"/>
      <protection locked="0"/>
    </xf>
    <xf numFmtId="0" fontId="35" fillId="0" borderId="36" xfId="0" applyFont="1" applyBorder="1" applyProtection="1">
      <protection locked="0"/>
    </xf>
    <xf numFmtId="0" fontId="35" fillId="0" borderId="37" xfId="0" applyFont="1" applyBorder="1" applyProtection="1">
      <protection locked="0"/>
    </xf>
    <xf numFmtId="0" fontId="9" fillId="10" borderId="3" xfId="1" applyFont="1" applyFill="1" applyBorder="1" applyAlignment="1">
      <alignment horizontal="center" vertical="center"/>
    </xf>
    <xf numFmtId="0" fontId="9" fillId="10" borderId="11" xfId="1" applyFont="1" applyFill="1" applyBorder="1" applyAlignment="1">
      <alignment horizontal="center" vertical="center"/>
    </xf>
    <xf numFmtId="0" fontId="16" fillId="10" borderId="6" xfId="0" applyFont="1" applyFill="1" applyBorder="1" applyAlignment="1">
      <alignment horizontal="left" vertical="center" wrapText="1"/>
    </xf>
    <xf numFmtId="3" fontId="11" fillId="10" borderId="6" xfId="0" applyNumberFormat="1" applyFont="1" applyFill="1" applyBorder="1" applyAlignment="1" applyProtection="1">
      <alignment horizontal="center" vertical="center" wrapText="1"/>
      <protection locked="0"/>
    </xf>
    <xf numFmtId="3" fontId="11" fillId="10" borderId="3" xfId="0" applyNumberFormat="1" applyFont="1" applyFill="1" applyBorder="1" applyAlignment="1" applyProtection="1">
      <alignment horizontal="center" vertical="center" wrapText="1"/>
      <protection locked="0"/>
    </xf>
    <xf numFmtId="3" fontId="11" fillId="10" borderId="11" xfId="0" applyNumberFormat="1" applyFont="1" applyFill="1" applyBorder="1" applyAlignment="1" applyProtection="1">
      <alignment horizontal="center" vertical="center" wrapText="1"/>
      <protection locked="0"/>
    </xf>
    <xf numFmtId="164" fontId="11" fillId="0" borderId="6" xfId="0" applyNumberFormat="1" applyFont="1" applyBorder="1" applyAlignment="1">
      <alignment horizontal="center" vertical="center" wrapText="1"/>
    </xf>
    <xf numFmtId="49" fontId="31" fillId="8" borderId="15" xfId="0" applyNumberFormat="1" applyFont="1" applyFill="1" applyBorder="1" applyAlignment="1">
      <alignment horizontal="left" vertical="top" wrapText="1"/>
    </xf>
    <xf numFmtId="49" fontId="31" fillId="8" borderId="16" xfId="0" applyNumberFormat="1" applyFont="1" applyFill="1" applyBorder="1" applyAlignment="1">
      <alignment horizontal="left" vertical="top" wrapText="1"/>
    </xf>
    <xf numFmtId="49" fontId="31" fillId="8" borderId="26" xfId="0" applyNumberFormat="1" applyFont="1" applyFill="1" applyBorder="1" applyAlignment="1">
      <alignment horizontal="left" vertical="top" wrapText="1"/>
    </xf>
    <xf numFmtId="0" fontId="8" fillId="7" borderId="15" xfId="0" applyFont="1" applyFill="1" applyBorder="1" applyAlignment="1" applyProtection="1">
      <alignment horizontal="left" vertical="center" wrapText="1"/>
      <protection locked="0"/>
    </xf>
    <xf numFmtId="0" fontId="8" fillId="7" borderId="16" xfId="0" applyFont="1" applyFill="1" applyBorder="1" applyAlignment="1" applyProtection="1">
      <alignment horizontal="left" vertical="center" wrapText="1"/>
      <protection locked="0"/>
    </xf>
    <xf numFmtId="0" fontId="8" fillId="7" borderId="26" xfId="0" applyFont="1" applyFill="1" applyBorder="1" applyAlignment="1" applyProtection="1">
      <alignment horizontal="left" vertical="center" wrapText="1"/>
      <protection locked="0"/>
    </xf>
    <xf numFmtId="0" fontId="9" fillId="0" borderId="6" xfId="1" applyFont="1" applyBorder="1" applyAlignment="1">
      <alignment horizontal="center" vertical="center"/>
    </xf>
    <xf numFmtId="0" fontId="16" fillId="0" borderId="6" xfId="0" applyFont="1" applyBorder="1" applyAlignment="1">
      <alignment horizontal="left" vertical="center" wrapText="1"/>
    </xf>
    <xf numFmtId="49" fontId="33" fillId="8" borderId="15" xfId="0" applyNumberFormat="1" applyFont="1" applyFill="1" applyBorder="1" applyAlignment="1">
      <alignment horizontal="left" vertical="top" wrapText="1"/>
    </xf>
    <xf numFmtId="49" fontId="33" fillId="8" borderId="16" xfId="0" applyNumberFormat="1" applyFont="1" applyFill="1" applyBorder="1" applyAlignment="1">
      <alignment horizontal="left" vertical="top" wrapText="1"/>
    </xf>
    <xf numFmtId="49" fontId="33" fillId="8" borderId="26" xfId="0" applyNumberFormat="1" applyFont="1" applyFill="1" applyBorder="1" applyAlignment="1">
      <alignment horizontal="left" vertical="top" wrapText="1"/>
    </xf>
    <xf numFmtId="49" fontId="36" fillId="0" borderId="38" xfId="0" applyNumberFormat="1" applyFont="1" applyBorder="1" applyAlignment="1" applyProtection="1">
      <alignment horizontal="left" vertical="center" wrapText="1"/>
      <protection locked="0"/>
    </xf>
    <xf numFmtId="0" fontId="35" fillId="0" borderId="39" xfId="0" applyFont="1" applyBorder="1" applyProtection="1">
      <protection locked="0"/>
    </xf>
    <xf numFmtId="0" fontId="35" fillId="0" borderId="40" xfId="0" applyFont="1" applyBorder="1" applyProtection="1">
      <protection locked="0"/>
    </xf>
    <xf numFmtId="49" fontId="31" fillId="6" borderId="6" xfId="0" applyNumberFormat="1" applyFont="1" applyFill="1" applyBorder="1" applyAlignment="1">
      <alignment horizontal="center" vertical="center"/>
    </xf>
    <xf numFmtId="3" fontId="11" fillId="0" borderId="6" xfId="0" applyNumberFormat="1" applyFont="1" applyBorder="1" applyAlignment="1" applyProtection="1">
      <alignment horizontal="center" vertical="center" wrapText="1"/>
      <protection locked="0"/>
    </xf>
    <xf numFmtId="0" fontId="11" fillId="2" borderId="0" xfId="0" applyFont="1" applyFill="1" applyAlignment="1" applyProtection="1">
      <alignment horizontal="center" vertical="center"/>
      <protection locked="0"/>
    </xf>
    <xf numFmtId="0" fontId="32" fillId="4" borderId="1" xfId="0" applyFont="1" applyFill="1" applyBorder="1" applyAlignment="1">
      <alignment horizontal="center" vertical="center" wrapText="1"/>
    </xf>
    <xf numFmtId="0" fontId="32" fillId="4" borderId="1" xfId="0" applyFont="1" applyFill="1" applyBorder="1" applyAlignment="1">
      <alignment horizontal="center" vertical="center"/>
    </xf>
    <xf numFmtId="164" fontId="11" fillId="0" borderId="3" xfId="0" applyNumberFormat="1" applyFont="1" applyBorder="1" applyAlignment="1">
      <alignment horizontal="center" vertical="center" wrapText="1"/>
    </xf>
    <xf numFmtId="164" fontId="11" fillId="0" borderId="8"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13" xfId="0" applyNumberFormat="1" applyFont="1" applyBorder="1" applyAlignment="1">
      <alignment horizontal="center" vertical="center" wrapText="1"/>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0" fillId="6" borderId="17" xfId="0" applyFont="1" applyFill="1" applyBorder="1" applyAlignment="1">
      <alignment horizontal="center" wrapText="1"/>
    </xf>
    <xf numFmtId="0" fontId="30" fillId="6" borderId="22" xfId="0" applyFont="1" applyFill="1" applyBorder="1" applyAlignment="1">
      <alignment horizontal="center"/>
    </xf>
    <xf numFmtId="0" fontId="30" fillId="6" borderId="24" xfId="0" applyFont="1" applyFill="1" applyBorder="1" applyAlignment="1">
      <alignment horizontal="center"/>
    </xf>
    <xf numFmtId="0" fontId="3" fillId="7" borderId="0" xfId="0" applyFont="1" applyFill="1" applyAlignment="1">
      <alignment horizontal="left" vertical="center" wrapText="1"/>
    </xf>
    <xf numFmtId="0" fontId="11" fillId="2" borderId="0" xfId="0" applyFont="1" applyFill="1" applyAlignment="1">
      <alignment horizontal="center"/>
    </xf>
    <xf numFmtId="0" fontId="10" fillId="2" borderId="0" xfId="0" applyFont="1" applyFill="1" applyAlignment="1" applyProtection="1">
      <alignment horizontal="center"/>
      <protection locked="0"/>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31" fillId="6" borderId="20" xfId="0" applyFont="1" applyFill="1" applyBorder="1" applyAlignment="1">
      <alignment horizontal="center"/>
    </xf>
    <xf numFmtId="0" fontId="29" fillId="6" borderId="18"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0" xfId="0" applyFont="1" applyFill="1" applyAlignment="1">
      <alignment horizontal="center" vertical="center"/>
    </xf>
    <xf numFmtId="0" fontId="29" fillId="6" borderId="23" xfId="0" applyFont="1" applyFill="1" applyBorder="1" applyAlignment="1">
      <alignment horizontal="center" vertical="center"/>
    </xf>
    <xf numFmtId="0" fontId="29" fillId="6" borderId="12"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25" xfId="0" applyFont="1" applyFill="1" applyBorder="1" applyAlignment="1">
      <alignment horizontal="center" vertical="center"/>
    </xf>
    <xf numFmtId="0" fontId="31" fillId="6" borderId="6" xfId="0" applyFont="1" applyFill="1" applyBorder="1" applyAlignment="1">
      <alignment horizontal="center"/>
    </xf>
    <xf numFmtId="0" fontId="9" fillId="0" borderId="3" xfId="1" applyFont="1" applyBorder="1" applyAlignment="1">
      <alignment horizontal="center" vertical="center"/>
    </xf>
    <xf numFmtId="0" fontId="9" fillId="0" borderId="11" xfId="1" applyFont="1" applyBorder="1" applyAlignment="1">
      <alignment horizontal="center" vertical="center"/>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49" fontId="7" fillId="0" borderId="27" xfId="0" applyNumberFormat="1" applyFont="1" applyBorder="1" applyAlignment="1" applyProtection="1">
      <alignment horizontal="left" vertical="center" wrapText="1"/>
      <protection locked="0"/>
    </xf>
    <xf numFmtId="49" fontId="7" fillId="0" borderId="28" xfId="0" applyNumberFormat="1" applyFont="1" applyBorder="1" applyAlignment="1" applyProtection="1">
      <alignment horizontal="left" vertical="center" wrapText="1"/>
      <protection locked="0"/>
    </xf>
    <xf numFmtId="49" fontId="7" fillId="0" borderId="29" xfId="0" applyNumberFormat="1" applyFont="1" applyBorder="1" applyAlignment="1" applyProtection="1">
      <alignment horizontal="left" vertical="center" wrapText="1"/>
      <protection locked="0"/>
    </xf>
    <xf numFmtId="3" fontId="11" fillId="5" borderId="6" xfId="0" applyNumberFormat="1" applyFont="1" applyFill="1" applyBorder="1" applyAlignment="1" applyProtection="1">
      <alignment horizontal="center" vertical="center" wrapText="1"/>
      <protection locked="0"/>
    </xf>
    <xf numFmtId="0" fontId="14" fillId="5" borderId="6" xfId="0" applyFont="1" applyFill="1" applyBorder="1" applyAlignment="1">
      <alignment horizontal="center" vertical="center" wrapText="1"/>
    </xf>
    <xf numFmtId="0" fontId="9" fillId="5" borderId="6" xfId="1" applyFont="1" applyFill="1" applyBorder="1" applyAlignment="1">
      <alignment horizontal="center" vertical="center"/>
    </xf>
    <xf numFmtId="0" fontId="12" fillId="2" borderId="0" xfId="0" applyFont="1" applyFill="1" applyAlignment="1">
      <alignment horizontal="center"/>
    </xf>
    <xf numFmtId="0" fontId="25" fillId="2" borderId="0" xfId="0" applyFont="1" applyFill="1" applyAlignment="1" applyProtection="1">
      <alignment horizontal="center"/>
      <protection locked="0"/>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3" fontId="11" fillId="0" borderId="3" xfId="0" applyNumberFormat="1" applyFont="1" applyBorder="1" applyAlignment="1" applyProtection="1">
      <alignment horizontal="center" vertical="center" wrapText="1"/>
      <protection locked="0"/>
    </xf>
    <xf numFmtId="3" fontId="11" fillId="0" borderId="11" xfId="0" applyNumberFormat="1" applyFont="1" applyBorder="1" applyAlignment="1" applyProtection="1">
      <alignment horizontal="center" vertical="center" wrapText="1"/>
      <protection locked="0"/>
    </xf>
    <xf numFmtId="0" fontId="7" fillId="0" borderId="0" xfId="0" applyFont="1" applyAlignment="1">
      <alignment horizontal="center"/>
    </xf>
    <xf numFmtId="0" fontId="16" fillId="0" borderId="3" xfId="0" applyFont="1" applyBorder="1" applyAlignment="1">
      <alignment horizontal="left" vertical="center" wrapText="1"/>
    </xf>
    <xf numFmtId="0" fontId="16" fillId="0" borderId="11" xfId="0" applyFont="1" applyBorder="1" applyAlignment="1">
      <alignment horizontal="left" vertical="center" wrapText="1"/>
    </xf>
    <xf numFmtId="14" fontId="17" fillId="2" borderId="0" xfId="0" applyNumberFormat="1" applyFont="1" applyFill="1" applyAlignment="1">
      <alignment horizontal="center"/>
    </xf>
    <xf numFmtId="0" fontId="17" fillId="2" borderId="0" xfId="0" applyFont="1" applyFill="1" applyAlignment="1">
      <alignment horizontal="center"/>
    </xf>
    <xf numFmtId="0" fontId="17" fillId="2" borderId="14" xfId="0" applyFont="1" applyFill="1" applyBorder="1" applyAlignment="1">
      <alignment horizontal="center"/>
    </xf>
    <xf numFmtId="14" fontId="18" fillId="2" borderId="0" xfId="0" applyNumberFormat="1" applyFont="1" applyFill="1" applyAlignment="1">
      <alignment horizontal="center"/>
    </xf>
    <xf numFmtId="0" fontId="0" fillId="2" borderId="0" xfId="0" applyFill="1" applyAlignment="1">
      <alignment horizontal="center"/>
    </xf>
    <xf numFmtId="0" fontId="0" fillId="2" borderId="14" xfId="0" applyFill="1" applyBorder="1" applyAlignment="1">
      <alignment horizontal="center"/>
    </xf>
    <xf numFmtId="0" fontId="12" fillId="2" borderId="1" xfId="0" applyFont="1" applyFill="1" applyBorder="1" applyProtection="1">
      <protection locked="0"/>
    </xf>
    <xf numFmtId="0" fontId="13" fillId="2" borderId="1" xfId="0" applyFont="1" applyFill="1" applyBorder="1" applyProtection="1">
      <protection locked="0"/>
    </xf>
    <xf numFmtId="0" fontId="3" fillId="3" borderId="0" xfId="0" applyFont="1" applyFill="1" applyAlignment="1">
      <alignment horizontal="left" vertical="center" wrapText="1"/>
    </xf>
    <xf numFmtId="0" fontId="3" fillId="3" borderId="10" xfId="0" applyFont="1" applyFill="1" applyBorder="1" applyAlignment="1">
      <alignment horizontal="left" vertical="center" wrapText="1"/>
    </xf>
    <xf numFmtId="0" fontId="14" fillId="0" borderId="6" xfId="0" applyFont="1" applyBorder="1" applyAlignment="1">
      <alignment horizontal="center" vertical="center" wrapText="1"/>
    </xf>
    <xf numFmtId="0" fontId="19" fillId="9" borderId="4" xfId="0" applyFont="1" applyFill="1" applyBorder="1" applyAlignment="1">
      <alignment horizontal="center" vertical="center"/>
    </xf>
    <xf numFmtId="0" fontId="19" fillId="9" borderId="9" xfId="0" applyFont="1" applyFill="1" applyBorder="1" applyAlignment="1">
      <alignment horizontal="center" vertical="center"/>
    </xf>
    <xf numFmtId="0" fontId="19" fillId="9" borderId="12" xfId="0" applyFont="1" applyFill="1" applyBorder="1" applyAlignment="1">
      <alignment horizontal="center" vertical="center"/>
    </xf>
    <xf numFmtId="3" fontId="11" fillId="4" borderId="6" xfId="0" applyNumberFormat="1" applyFont="1" applyFill="1" applyBorder="1" applyAlignment="1">
      <alignment horizontal="center" vertical="center" wrapText="1"/>
    </xf>
    <xf numFmtId="3" fontId="11" fillId="4" borderId="6" xfId="0" applyNumberFormat="1" applyFont="1" applyFill="1" applyBorder="1" applyAlignment="1" applyProtection="1">
      <alignment horizontal="center" vertical="center" wrapText="1"/>
      <protection locked="0"/>
    </xf>
    <xf numFmtId="0" fontId="14" fillId="0" borderId="3" xfId="0" applyFont="1" applyBorder="1" applyAlignment="1">
      <alignment horizontal="left" vertical="center" wrapText="1"/>
    </xf>
    <xf numFmtId="0" fontId="14" fillId="0" borderId="11" xfId="0" applyFont="1" applyBorder="1" applyAlignment="1">
      <alignment horizontal="left" vertical="center" wrapText="1"/>
    </xf>
    <xf numFmtId="0" fontId="29" fillId="6" borderId="0" xfId="0" applyFont="1" applyFill="1" applyBorder="1" applyAlignment="1">
      <alignment horizontal="center" vertical="center"/>
    </xf>
    <xf numFmtId="0" fontId="14" fillId="0" borderId="6" xfId="0" applyFont="1" applyBorder="1" applyAlignment="1">
      <alignment horizontal="left" vertical="center" wrapText="1"/>
    </xf>
    <xf numFmtId="49" fontId="36" fillId="0" borderId="39" xfId="0" applyNumberFormat="1" applyFont="1" applyBorder="1" applyAlignment="1" applyProtection="1">
      <alignment horizontal="left" vertical="center" wrapText="1"/>
      <protection locked="0"/>
    </xf>
    <xf numFmtId="164" fontId="11" fillId="0" borderId="34" xfId="0" applyNumberFormat="1" applyFont="1" applyBorder="1" applyAlignment="1">
      <alignment horizontal="center" vertical="center" wrapText="1"/>
    </xf>
    <xf numFmtId="3" fontId="11" fillId="10" borderId="34" xfId="0" applyNumberFormat="1" applyFont="1" applyFill="1" applyBorder="1" applyAlignment="1" applyProtection="1">
      <alignment horizontal="center" vertical="center" wrapText="1"/>
      <protection locked="0"/>
    </xf>
    <xf numFmtId="0" fontId="14" fillId="10" borderId="6"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9" fillId="5" borderId="33"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31" xfId="0" applyFont="1" applyFill="1" applyBorder="1" applyAlignment="1">
      <alignment horizontal="center" vertical="center"/>
    </xf>
    <xf numFmtId="3" fontId="11" fillId="5" borderId="6" xfId="0" applyNumberFormat="1" applyFont="1" applyFill="1" applyBorder="1" applyAlignment="1">
      <alignment horizontal="center" vertical="center" wrapText="1"/>
    </xf>
    <xf numFmtId="0" fontId="9" fillId="10" borderId="6" xfId="1" applyFont="1" applyFill="1" applyBorder="1" applyAlignment="1">
      <alignment horizontal="center" vertical="center"/>
    </xf>
    <xf numFmtId="0" fontId="9" fillId="10" borderId="34" xfId="1" applyFont="1" applyFill="1" applyBorder="1" applyAlignment="1">
      <alignment horizontal="center" vertical="center"/>
    </xf>
    <xf numFmtId="164" fontId="11" fillId="0" borderId="7" xfId="0" applyNumberFormat="1" applyFont="1" applyBorder="1" applyAlignment="1">
      <alignment horizontal="center" vertical="center" wrapText="1"/>
    </xf>
    <xf numFmtId="164" fontId="11" fillId="0" borderId="0" xfId="0" applyNumberFormat="1" applyFont="1" applyBorder="1" applyAlignment="1">
      <alignment horizontal="center" vertical="center" wrapText="1"/>
    </xf>
    <xf numFmtId="164" fontId="11" fillId="0" borderId="14" xfId="0" applyNumberFormat="1" applyFont="1" applyBorder="1" applyAlignment="1">
      <alignment horizontal="center" vertical="center" wrapText="1"/>
    </xf>
    <xf numFmtId="3" fontId="11" fillId="0" borderId="7" xfId="0" applyNumberFormat="1" applyFont="1" applyBorder="1" applyAlignment="1" applyProtection="1">
      <alignment horizontal="center" vertical="center" wrapText="1"/>
      <protection locked="0"/>
    </xf>
    <xf numFmtId="3" fontId="11" fillId="0" borderId="0" xfId="0" applyNumberFormat="1" applyFont="1" applyBorder="1" applyAlignment="1" applyProtection="1">
      <alignment horizontal="center" vertical="center" wrapText="1"/>
      <protection locked="0"/>
    </xf>
    <xf numFmtId="3" fontId="11" fillId="0" borderId="14" xfId="0" applyNumberFormat="1" applyFont="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9" fillId="0" borderId="7" xfId="1" applyFont="1" applyBorder="1" applyAlignment="1">
      <alignment horizontal="center" vertical="center"/>
    </xf>
    <xf numFmtId="0" fontId="9" fillId="0" borderId="0" xfId="1" applyFont="1" applyBorder="1" applyAlignment="1">
      <alignment horizontal="center" vertical="center"/>
    </xf>
    <xf numFmtId="0" fontId="9" fillId="0" borderId="14" xfId="1" applyFont="1" applyBorder="1" applyAlignment="1">
      <alignment horizontal="center" vertical="center"/>
    </xf>
    <xf numFmtId="0" fontId="19" fillId="9" borderId="7" xfId="0" applyFont="1" applyFill="1" applyBorder="1" applyAlignment="1">
      <alignment horizontal="center" vertical="center"/>
    </xf>
    <xf numFmtId="0" fontId="19" fillId="9" borderId="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881063</xdr:colOff>
      <xdr:row>1</xdr:row>
      <xdr:rowOff>47625</xdr:rowOff>
    </xdr:from>
    <xdr:to>
      <xdr:col>18</xdr:col>
      <xdr:colOff>2056102</xdr:colOff>
      <xdr:row>9</xdr:row>
      <xdr:rowOff>99826</xdr:rowOff>
    </xdr:to>
    <xdr:pic>
      <xdr:nvPicPr>
        <xdr:cNvPr id="2" name="Imagen 1">
          <a:extLst>
            <a:ext uri="{FF2B5EF4-FFF2-40B4-BE49-F238E27FC236}">
              <a16:creationId xmlns:a16="http://schemas.microsoft.com/office/drawing/2014/main" xmlns="" id="{07273862-5FE1-4341-86E6-72C860558D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18188" y="285750"/>
          <a:ext cx="4461164" cy="236201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S203"/>
  <sheetViews>
    <sheetView tabSelected="1" view="pageBreakPreview" topLeftCell="A132" zoomScale="33" zoomScaleNormal="40" zoomScaleSheetLayoutView="33" zoomScalePageLayoutView="40" workbookViewId="0">
      <selection activeCell="J138" sqref="J138:S138"/>
    </sheetView>
  </sheetViews>
  <sheetFormatPr baseColWidth="10" defaultRowHeight="15" x14ac:dyDescent="0.25"/>
  <cols>
    <col min="1" max="1" width="7.7109375" customWidth="1"/>
    <col min="2" max="2" width="24.42578125" customWidth="1"/>
    <col min="3" max="3" width="90.7109375" customWidth="1"/>
    <col min="4" max="4" width="41.5703125" customWidth="1"/>
    <col min="5" max="5" width="41" customWidth="1"/>
    <col min="6" max="6" width="13.7109375" customWidth="1"/>
    <col min="7" max="7" width="24.5703125" customWidth="1"/>
    <col min="8" max="8" width="13.7109375" customWidth="1"/>
    <col min="9" max="9" width="25.28515625" customWidth="1"/>
    <col min="10" max="10" width="24.7109375" customWidth="1"/>
    <col min="11" max="11" width="35.5703125" customWidth="1"/>
    <col min="12" max="18" width="24.7109375" customWidth="1"/>
    <col min="19" max="19" width="34.425781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ht="17.45" x14ac:dyDescent="0.3">
      <c r="A1" s="1" t="s">
        <v>0</v>
      </c>
      <c r="B1" s="2"/>
      <c r="C1" s="3"/>
      <c r="D1" s="3"/>
      <c r="E1" s="3"/>
      <c r="F1" s="3"/>
      <c r="G1" s="3"/>
      <c r="H1" s="3"/>
      <c r="I1" s="3"/>
      <c r="J1" s="3"/>
      <c r="K1" s="3"/>
      <c r="L1" s="3"/>
      <c r="M1" s="3"/>
      <c r="N1" s="3"/>
      <c r="O1" s="3"/>
      <c r="P1" s="3"/>
      <c r="Q1" s="3"/>
      <c r="R1" s="3"/>
      <c r="S1" s="3"/>
    </row>
    <row r="2" spans="1:19" ht="28.15" x14ac:dyDescent="0.5">
      <c r="A2" s="1" t="s">
        <v>1</v>
      </c>
      <c r="B2" s="2"/>
      <c r="C2" s="3"/>
      <c r="D2" s="3"/>
      <c r="E2" s="121" t="s">
        <v>2</v>
      </c>
      <c r="F2" s="121"/>
      <c r="G2" s="121"/>
      <c r="H2" s="121"/>
      <c r="I2" s="121"/>
      <c r="J2" s="121"/>
      <c r="K2" s="121"/>
      <c r="L2" s="24"/>
      <c r="M2" s="24"/>
      <c r="N2" s="3"/>
      <c r="O2" s="3"/>
      <c r="P2" s="3"/>
      <c r="Q2" s="3"/>
      <c r="R2" s="3"/>
      <c r="S2" s="3"/>
    </row>
    <row r="3" spans="1:19" ht="14.45" x14ac:dyDescent="0.3">
      <c r="A3" s="3"/>
      <c r="B3" s="3"/>
      <c r="C3" s="3"/>
      <c r="D3" s="3"/>
      <c r="E3" s="3"/>
      <c r="F3" s="3"/>
      <c r="G3" s="3"/>
      <c r="H3" s="3"/>
      <c r="I3" s="3"/>
      <c r="J3" s="3"/>
      <c r="K3" s="3"/>
      <c r="L3" s="3"/>
      <c r="M3" s="3"/>
      <c r="N3" s="3"/>
      <c r="O3" s="3"/>
      <c r="P3" s="3"/>
      <c r="Q3" s="3"/>
      <c r="R3" s="3"/>
      <c r="S3" s="3"/>
    </row>
    <row r="4" spans="1:19" ht="31.15" x14ac:dyDescent="0.6">
      <c r="A4" s="4"/>
      <c r="B4" s="5"/>
      <c r="C4" s="3"/>
      <c r="D4" s="3"/>
      <c r="E4" s="128"/>
      <c r="F4" s="128"/>
      <c r="G4" s="128"/>
      <c r="H4" s="128"/>
      <c r="I4" s="128"/>
      <c r="J4" s="128"/>
      <c r="K4" s="128"/>
      <c r="L4" s="128"/>
      <c r="M4" s="128"/>
      <c r="N4" s="12"/>
      <c r="O4" s="3"/>
      <c r="P4" s="3"/>
      <c r="Q4" s="3"/>
      <c r="R4" s="3"/>
      <c r="S4" s="3"/>
    </row>
    <row r="5" spans="1:19" ht="27.75" x14ac:dyDescent="0.4">
      <c r="A5" s="3"/>
      <c r="B5" s="3"/>
      <c r="C5" s="3"/>
      <c r="E5" s="122" t="s">
        <v>77</v>
      </c>
      <c r="F5" s="122"/>
      <c r="G5" s="122"/>
      <c r="H5" s="122"/>
      <c r="I5" s="122"/>
      <c r="J5" s="122"/>
      <c r="K5" s="122"/>
      <c r="L5" s="23"/>
      <c r="M5" s="23"/>
      <c r="N5" s="23"/>
      <c r="O5" s="3"/>
      <c r="P5" s="3"/>
      <c r="Q5" s="3"/>
      <c r="R5" s="3"/>
      <c r="S5" s="3"/>
    </row>
    <row r="6" spans="1:19" ht="14.45" x14ac:dyDescent="0.3">
      <c r="A6" s="3"/>
      <c r="B6" s="3"/>
      <c r="C6" s="3"/>
      <c r="D6" s="3"/>
      <c r="E6" s="3"/>
      <c r="F6" s="3"/>
      <c r="G6" s="3"/>
      <c r="H6" s="3"/>
      <c r="I6" s="3"/>
      <c r="J6" s="3"/>
      <c r="K6" s="3"/>
      <c r="L6" s="3"/>
      <c r="M6" s="3"/>
      <c r="N6" s="3"/>
      <c r="O6" s="3"/>
      <c r="P6" s="3"/>
      <c r="Q6" s="3"/>
      <c r="R6" s="3"/>
      <c r="S6" s="3"/>
    </row>
    <row r="7" spans="1:19" ht="21.6" thickBot="1" x14ac:dyDescent="0.45">
      <c r="A7" s="3"/>
      <c r="B7" s="3"/>
      <c r="C7" s="4" t="s">
        <v>3</v>
      </c>
      <c r="D7" s="6" t="s">
        <v>78</v>
      </c>
      <c r="E7" s="3"/>
      <c r="F7" s="3"/>
      <c r="G7" s="3"/>
      <c r="H7" s="3"/>
      <c r="I7" s="3"/>
      <c r="J7" s="3"/>
      <c r="K7" s="3"/>
      <c r="L7" s="3"/>
      <c r="M7" s="3"/>
      <c r="N7" s="3"/>
      <c r="O7" s="3"/>
      <c r="P7" s="3"/>
      <c r="Q7" s="3"/>
      <c r="R7" s="3"/>
      <c r="S7" s="3"/>
    </row>
    <row r="8" spans="1:19" ht="14.45" x14ac:dyDescent="0.3">
      <c r="A8" s="3"/>
      <c r="B8" s="3"/>
      <c r="C8" s="5"/>
      <c r="D8" s="7"/>
      <c r="E8" s="3"/>
      <c r="F8" s="3"/>
      <c r="G8" s="3"/>
      <c r="H8" s="3"/>
      <c r="I8" s="3"/>
      <c r="J8" s="3"/>
      <c r="K8" s="3"/>
      <c r="L8" s="3"/>
      <c r="M8" s="135"/>
      <c r="N8" s="135"/>
      <c r="O8" s="135"/>
      <c r="P8" s="135"/>
      <c r="Q8" s="135"/>
      <c r="R8" s="135"/>
      <c r="S8" s="135"/>
    </row>
    <row r="9" spans="1:19" ht="28.5" customHeight="1" thickBot="1" x14ac:dyDescent="0.6">
      <c r="A9" s="3"/>
      <c r="B9" s="3"/>
      <c r="C9" s="4" t="s">
        <v>4</v>
      </c>
      <c r="D9" s="137" t="s">
        <v>79</v>
      </c>
      <c r="E9" s="138"/>
      <c r="F9" s="138"/>
      <c r="G9" s="138"/>
      <c r="H9" s="138"/>
      <c r="I9" s="138"/>
      <c r="J9" s="138"/>
      <c r="K9" s="3"/>
      <c r="L9" s="3"/>
      <c r="M9" s="3"/>
      <c r="N9" s="3"/>
      <c r="O9" s="3"/>
      <c r="P9" s="3"/>
      <c r="Q9" s="3"/>
      <c r="R9" s="3"/>
      <c r="S9" s="3"/>
    </row>
    <row r="10" spans="1:19" ht="14.45" x14ac:dyDescent="0.3">
      <c r="A10" s="3"/>
      <c r="B10" s="5"/>
      <c r="C10" s="3"/>
      <c r="D10" s="3"/>
      <c r="E10" s="3"/>
      <c r="F10" s="3"/>
      <c r="G10" s="3"/>
      <c r="H10" s="3"/>
      <c r="I10" s="3"/>
      <c r="J10" s="3"/>
      <c r="K10" s="3"/>
      <c r="L10" s="3"/>
      <c r="M10" s="3"/>
      <c r="N10" s="3"/>
      <c r="O10" s="3"/>
      <c r="P10" s="3"/>
      <c r="Q10" s="3"/>
      <c r="R10" s="3"/>
      <c r="S10" s="3"/>
    </row>
    <row r="11" spans="1:19" s="21" customFormat="1" ht="37.5" customHeight="1" x14ac:dyDescent="0.35">
      <c r="A11" s="17"/>
      <c r="B11" s="18" t="s">
        <v>22</v>
      </c>
      <c r="C11" s="19" t="s">
        <v>23</v>
      </c>
      <c r="D11" s="20"/>
      <c r="E11" s="20"/>
      <c r="F11" s="20"/>
      <c r="G11" s="20"/>
      <c r="H11" s="20"/>
      <c r="I11" s="20"/>
      <c r="J11" s="20"/>
      <c r="K11" s="20"/>
      <c r="L11" s="20"/>
      <c r="M11" s="20"/>
      <c r="N11" s="134"/>
      <c r="O11" s="135"/>
      <c r="P11" s="135"/>
      <c r="Q11" s="131"/>
      <c r="R11" s="132"/>
      <c r="S11" s="132"/>
    </row>
    <row r="12" spans="1:19" ht="30" customHeight="1" x14ac:dyDescent="0.25">
      <c r="A12" s="8"/>
      <c r="B12" s="9"/>
      <c r="C12" s="9"/>
      <c r="D12" s="3"/>
      <c r="E12" s="3"/>
      <c r="F12" s="3"/>
      <c r="G12" s="3"/>
      <c r="H12" s="3"/>
      <c r="I12" s="3"/>
      <c r="J12" s="3"/>
      <c r="K12" s="3"/>
      <c r="L12" s="3"/>
      <c r="M12" s="3"/>
      <c r="N12" s="135"/>
      <c r="O12" s="135"/>
      <c r="P12" s="135"/>
      <c r="Q12" s="132"/>
      <c r="R12" s="132"/>
      <c r="S12" s="132"/>
    </row>
    <row r="13" spans="1:19" ht="15" customHeight="1" thickBot="1" x14ac:dyDescent="0.3">
      <c r="A13" s="3"/>
      <c r="B13" s="3"/>
      <c r="C13" s="3"/>
      <c r="D13" s="3"/>
      <c r="E13" s="3"/>
      <c r="F13" s="3"/>
      <c r="G13" s="3"/>
      <c r="H13" s="3"/>
      <c r="I13" s="3"/>
      <c r="J13" s="3"/>
      <c r="K13" s="3"/>
      <c r="L13" s="3"/>
      <c r="M13" s="3"/>
      <c r="N13" s="136"/>
      <c r="O13" s="136"/>
      <c r="P13" s="136"/>
      <c r="Q13" s="133"/>
      <c r="R13" s="133"/>
      <c r="S13" s="133"/>
    </row>
    <row r="14" spans="1:19" ht="30" customHeight="1" x14ac:dyDescent="0.5">
      <c r="A14" s="87" t="s">
        <v>5</v>
      </c>
      <c r="B14" s="93" t="s">
        <v>6</v>
      </c>
      <c r="C14" s="94"/>
      <c r="D14" s="99" t="s">
        <v>7</v>
      </c>
      <c r="E14" s="99"/>
      <c r="F14" s="99" t="s">
        <v>8</v>
      </c>
      <c r="G14" s="99"/>
      <c r="H14" s="99"/>
      <c r="I14" s="99"/>
      <c r="J14" s="100" t="s">
        <v>9</v>
      </c>
      <c r="K14" s="101"/>
      <c r="L14" s="101"/>
      <c r="M14" s="101"/>
      <c r="N14" s="101"/>
      <c r="O14" s="101"/>
      <c r="P14" s="101"/>
      <c r="Q14" s="101"/>
      <c r="R14" s="101"/>
      <c r="S14" s="102"/>
    </row>
    <row r="15" spans="1:19" ht="30" customHeight="1" x14ac:dyDescent="0.5">
      <c r="A15" s="88"/>
      <c r="B15" s="95"/>
      <c r="C15" s="96"/>
      <c r="D15" s="25" t="s">
        <v>10</v>
      </c>
      <c r="E15" s="25" t="s">
        <v>11</v>
      </c>
      <c r="F15" s="109" t="s">
        <v>12</v>
      </c>
      <c r="G15" s="109"/>
      <c r="H15" s="109" t="s">
        <v>13</v>
      </c>
      <c r="I15" s="109"/>
      <c r="J15" s="103"/>
      <c r="K15" s="104"/>
      <c r="L15" s="104"/>
      <c r="M15" s="104"/>
      <c r="N15" s="104"/>
      <c r="O15" s="104"/>
      <c r="P15" s="104"/>
      <c r="Q15" s="104"/>
      <c r="R15" s="104"/>
      <c r="S15" s="105"/>
    </row>
    <row r="16" spans="1:19" ht="30" customHeight="1" x14ac:dyDescent="0.25">
      <c r="A16" s="89"/>
      <c r="B16" s="97"/>
      <c r="C16" s="98"/>
      <c r="D16" s="26" t="s">
        <v>14</v>
      </c>
      <c r="E16" s="26" t="s">
        <v>15</v>
      </c>
      <c r="F16" s="64" t="s">
        <v>16</v>
      </c>
      <c r="G16" s="64"/>
      <c r="H16" s="64" t="s">
        <v>17</v>
      </c>
      <c r="I16" s="64"/>
      <c r="J16" s="106"/>
      <c r="K16" s="107"/>
      <c r="L16" s="107"/>
      <c r="M16" s="107"/>
      <c r="N16" s="107"/>
      <c r="O16" s="107"/>
      <c r="P16" s="107"/>
      <c r="Q16" s="107"/>
      <c r="R16" s="107"/>
      <c r="S16" s="108"/>
    </row>
    <row r="17" spans="1:19" ht="36" customHeight="1" x14ac:dyDescent="0.25">
      <c r="A17" s="174">
        <v>1</v>
      </c>
      <c r="B17" s="78" t="s">
        <v>18</v>
      </c>
      <c r="C17" s="81" t="s">
        <v>60</v>
      </c>
      <c r="D17" s="69">
        <f>IF(D22=0,0,ROUND(D20/D22*100,1))</f>
        <v>91.7</v>
      </c>
      <c r="E17" s="69">
        <f>IF(E22=0,0,ROUND(E20/E22*100,1))</f>
        <v>89.9</v>
      </c>
      <c r="F17" s="72">
        <f>E17-D17</f>
        <v>-1.7999999999999972</v>
      </c>
      <c r="G17" s="73"/>
      <c r="H17" s="72">
        <f>IF(D17=0,0,ROUND(E17/D17*100,1))</f>
        <v>98</v>
      </c>
      <c r="I17" s="73"/>
      <c r="J17" s="50" t="s">
        <v>71</v>
      </c>
      <c r="K17" s="51"/>
      <c r="L17" s="51"/>
      <c r="M17" s="51"/>
      <c r="N17" s="51"/>
      <c r="O17" s="51"/>
      <c r="P17" s="51"/>
      <c r="Q17" s="51"/>
      <c r="R17" s="51"/>
      <c r="S17" s="52"/>
    </row>
    <row r="18" spans="1:19" ht="156.75" customHeight="1" x14ac:dyDescent="0.25">
      <c r="A18" s="175"/>
      <c r="B18" s="79"/>
      <c r="C18" s="82"/>
      <c r="D18" s="70"/>
      <c r="E18" s="70"/>
      <c r="F18" s="74"/>
      <c r="G18" s="75"/>
      <c r="H18" s="74"/>
      <c r="I18" s="75"/>
      <c r="J18" s="53"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89.9 por ciento en comparación con la meta programada del 91.7 por ciento, representa un cumplimiento de la meta del 98 por ciento, colocando el indicador en un semáforo de color VERDE:AUNQUE EL INDICADOR ES VERDE, HAY VARIACIÓN EN VARIABLES. 
NO hubo variación en el indicador y SI hubo variación en variables.</v>
      </c>
      <c r="K18" s="54"/>
      <c r="L18" s="54"/>
      <c r="M18" s="54"/>
      <c r="N18" s="54"/>
      <c r="O18" s="54"/>
      <c r="P18" s="54"/>
      <c r="Q18" s="54"/>
      <c r="R18" s="54"/>
      <c r="S18" s="55"/>
    </row>
    <row r="19" spans="1:19" ht="244.5" customHeight="1" x14ac:dyDescent="0.25">
      <c r="A19" s="175"/>
      <c r="B19" s="80"/>
      <c r="C19" s="83"/>
      <c r="D19" s="71"/>
      <c r="E19" s="71"/>
      <c r="F19" s="76"/>
      <c r="G19" s="77"/>
      <c r="H19" s="76"/>
      <c r="I19" s="77"/>
      <c r="J19" s="40" t="s">
        <v>100</v>
      </c>
      <c r="K19" s="41"/>
      <c r="L19" s="41"/>
      <c r="M19" s="41"/>
      <c r="N19" s="41"/>
      <c r="O19" s="41"/>
      <c r="P19" s="41"/>
      <c r="Q19" s="41"/>
      <c r="R19" s="41"/>
      <c r="S19" s="42"/>
    </row>
    <row r="20" spans="1:19" ht="41.25" customHeight="1" x14ac:dyDescent="0.25">
      <c r="A20" s="175"/>
      <c r="B20" s="110" t="s">
        <v>19</v>
      </c>
      <c r="C20" s="129" t="s">
        <v>61</v>
      </c>
      <c r="D20" s="126">
        <v>4004</v>
      </c>
      <c r="E20" s="126">
        <v>4666</v>
      </c>
      <c r="F20" s="72">
        <f t="shared" ref="F20" si="0">E20-D20</f>
        <v>662</v>
      </c>
      <c r="G20" s="73"/>
      <c r="H20" s="72">
        <f t="shared" ref="H20" si="1">IF(D20=0,0,ROUND(E20/D20*100,1))</f>
        <v>116.5</v>
      </c>
      <c r="I20" s="73"/>
      <c r="J20" s="50" t="s">
        <v>72</v>
      </c>
      <c r="K20" s="51"/>
      <c r="L20" s="51"/>
      <c r="M20" s="51"/>
      <c r="N20" s="51"/>
      <c r="O20" s="51"/>
      <c r="P20" s="51"/>
      <c r="Q20" s="51"/>
      <c r="R20" s="51"/>
      <c r="S20" s="52"/>
    </row>
    <row r="21" spans="1:19" ht="205.5" customHeight="1" thickBot="1" x14ac:dyDescent="0.3">
      <c r="A21" s="175"/>
      <c r="B21" s="111"/>
      <c r="C21" s="130"/>
      <c r="D21" s="127"/>
      <c r="E21" s="127"/>
      <c r="F21" s="76"/>
      <c r="G21" s="77"/>
      <c r="H21" s="76"/>
      <c r="I21" s="77"/>
      <c r="J21" s="61" t="s">
        <v>80</v>
      </c>
      <c r="K21" s="62"/>
      <c r="L21" s="62"/>
      <c r="M21" s="62"/>
      <c r="N21" s="62"/>
      <c r="O21" s="62"/>
      <c r="P21" s="62"/>
      <c r="Q21" s="62"/>
      <c r="R21" s="62"/>
      <c r="S21" s="63"/>
    </row>
    <row r="22" spans="1:19" ht="34.5" customHeight="1" x14ac:dyDescent="0.25">
      <c r="A22" s="175"/>
      <c r="B22" s="56" t="s">
        <v>20</v>
      </c>
      <c r="C22" s="141" t="s">
        <v>62</v>
      </c>
      <c r="D22" s="65">
        <v>4365</v>
      </c>
      <c r="E22" s="65">
        <v>5191</v>
      </c>
      <c r="F22" s="49">
        <f>E22-D22</f>
        <v>826</v>
      </c>
      <c r="G22" s="49"/>
      <c r="H22" s="49">
        <f>IF(D22=0,0,ROUND(E22/D22*100,1))</f>
        <v>118.9</v>
      </c>
      <c r="I22" s="49"/>
      <c r="J22" s="58" t="s">
        <v>74</v>
      </c>
      <c r="K22" s="59"/>
      <c r="L22" s="59"/>
      <c r="M22" s="59"/>
      <c r="N22" s="59"/>
      <c r="O22" s="59"/>
      <c r="P22" s="59"/>
      <c r="Q22" s="59"/>
      <c r="R22" s="59"/>
      <c r="S22" s="60"/>
    </row>
    <row r="23" spans="1:19" ht="210.75" customHeight="1" x14ac:dyDescent="0.25">
      <c r="A23" s="175"/>
      <c r="B23" s="56"/>
      <c r="C23" s="141"/>
      <c r="D23" s="65"/>
      <c r="E23" s="65"/>
      <c r="F23" s="49"/>
      <c r="G23" s="49"/>
      <c r="H23" s="49"/>
      <c r="I23" s="49"/>
      <c r="J23" s="40" t="s">
        <v>81</v>
      </c>
      <c r="K23" s="41"/>
      <c r="L23" s="41"/>
      <c r="M23" s="41"/>
      <c r="N23" s="41"/>
      <c r="O23" s="41"/>
      <c r="P23" s="41"/>
      <c r="Q23" s="41"/>
      <c r="R23" s="41"/>
      <c r="S23" s="42"/>
    </row>
    <row r="24" spans="1:19" ht="39.75" customHeight="1" x14ac:dyDescent="0.25">
      <c r="A24" s="175"/>
      <c r="B24" s="56"/>
      <c r="C24" s="141"/>
      <c r="D24" s="65"/>
      <c r="E24" s="65"/>
      <c r="F24" s="49"/>
      <c r="G24" s="49"/>
      <c r="H24" s="49"/>
      <c r="I24" s="49"/>
      <c r="J24" s="58" t="s">
        <v>75</v>
      </c>
      <c r="K24" s="59"/>
      <c r="L24" s="59"/>
      <c r="M24" s="59"/>
      <c r="N24" s="59"/>
      <c r="O24" s="59"/>
      <c r="P24" s="59"/>
      <c r="Q24" s="59"/>
      <c r="R24" s="59"/>
      <c r="S24" s="60"/>
    </row>
    <row r="25" spans="1:19" ht="210.75" customHeight="1" thickBot="1" x14ac:dyDescent="0.3">
      <c r="A25" s="175"/>
      <c r="B25" s="56"/>
      <c r="C25" s="141"/>
      <c r="D25" s="65"/>
      <c r="E25" s="65"/>
      <c r="F25" s="49"/>
      <c r="G25" s="49"/>
      <c r="H25" s="49"/>
      <c r="I25" s="49"/>
      <c r="J25" s="61" t="s">
        <v>82</v>
      </c>
      <c r="K25" s="62"/>
      <c r="L25" s="62"/>
      <c r="M25" s="62"/>
      <c r="N25" s="62"/>
      <c r="O25" s="62"/>
      <c r="P25" s="62"/>
      <c r="Q25" s="62"/>
      <c r="R25" s="62"/>
      <c r="S25" s="63"/>
    </row>
    <row r="26" spans="1:19" ht="37.5" customHeight="1" thickBot="1" x14ac:dyDescent="0.3">
      <c r="A26" s="10"/>
      <c r="B26" s="11"/>
      <c r="C26" s="11"/>
      <c r="D26" s="11"/>
      <c r="E26" s="11"/>
      <c r="F26" s="11"/>
      <c r="G26" s="11"/>
      <c r="H26" s="11"/>
      <c r="I26" s="11"/>
      <c r="J26" s="11"/>
      <c r="K26" s="11"/>
      <c r="L26" s="11"/>
      <c r="M26" s="11"/>
      <c r="N26" s="11"/>
      <c r="O26" s="11"/>
      <c r="P26" s="11"/>
      <c r="Q26" s="11"/>
      <c r="R26" s="11"/>
      <c r="S26" s="11"/>
    </row>
    <row r="27" spans="1:19" ht="26.25" customHeight="1" x14ac:dyDescent="0.5">
      <c r="A27" s="87" t="s">
        <v>5</v>
      </c>
      <c r="B27" s="93" t="s">
        <v>6</v>
      </c>
      <c r="C27" s="94"/>
      <c r="D27" s="99" t="s">
        <v>7</v>
      </c>
      <c r="E27" s="99"/>
      <c r="F27" s="99" t="s">
        <v>8</v>
      </c>
      <c r="G27" s="99"/>
      <c r="H27" s="99"/>
      <c r="I27" s="99"/>
      <c r="J27" s="100" t="s">
        <v>9</v>
      </c>
      <c r="K27" s="101"/>
      <c r="L27" s="101"/>
      <c r="M27" s="101"/>
      <c r="N27" s="101"/>
      <c r="O27" s="101"/>
      <c r="P27" s="101"/>
      <c r="Q27" s="101"/>
      <c r="R27" s="101"/>
      <c r="S27" s="102"/>
    </row>
    <row r="28" spans="1:19" ht="30" customHeight="1" x14ac:dyDescent="0.5">
      <c r="A28" s="88"/>
      <c r="B28" s="95"/>
      <c r="C28" s="96"/>
      <c r="D28" s="25" t="s">
        <v>10</v>
      </c>
      <c r="E28" s="25" t="s">
        <v>11</v>
      </c>
      <c r="F28" s="109" t="s">
        <v>12</v>
      </c>
      <c r="G28" s="109"/>
      <c r="H28" s="109" t="s">
        <v>13</v>
      </c>
      <c r="I28" s="109"/>
      <c r="J28" s="103"/>
      <c r="K28" s="104"/>
      <c r="L28" s="104"/>
      <c r="M28" s="104"/>
      <c r="N28" s="104"/>
      <c r="O28" s="104"/>
      <c r="P28" s="104"/>
      <c r="Q28" s="104"/>
      <c r="R28" s="104"/>
      <c r="S28" s="105"/>
    </row>
    <row r="29" spans="1:19" ht="26.25" customHeight="1" x14ac:dyDescent="0.25">
      <c r="A29" s="89"/>
      <c r="B29" s="97"/>
      <c r="C29" s="98"/>
      <c r="D29" s="26" t="s">
        <v>14</v>
      </c>
      <c r="E29" s="26" t="s">
        <v>15</v>
      </c>
      <c r="F29" s="64" t="s">
        <v>16</v>
      </c>
      <c r="G29" s="64"/>
      <c r="H29" s="64" t="s">
        <v>17</v>
      </c>
      <c r="I29" s="64"/>
      <c r="J29" s="106"/>
      <c r="K29" s="107"/>
      <c r="L29" s="107"/>
      <c r="M29" s="107"/>
      <c r="N29" s="107"/>
      <c r="O29" s="107"/>
      <c r="P29" s="107"/>
      <c r="Q29" s="107"/>
      <c r="R29" s="107"/>
      <c r="S29" s="108"/>
    </row>
    <row r="30" spans="1:19" ht="38.25" customHeight="1" x14ac:dyDescent="0.25">
      <c r="A30" s="142">
        <v>2</v>
      </c>
      <c r="B30" s="78" t="s">
        <v>18</v>
      </c>
      <c r="C30" s="81" t="s">
        <v>24</v>
      </c>
      <c r="D30" s="69">
        <f>IF(D35=0,0,ROUND(D33/D35*100,1))</f>
        <v>88.2</v>
      </c>
      <c r="E30" s="69">
        <f>IF(E35=0,0,ROUND(E33/E35*100,1))</f>
        <v>92</v>
      </c>
      <c r="F30" s="72">
        <f>E30-D30</f>
        <v>3.7999999999999972</v>
      </c>
      <c r="G30" s="73"/>
      <c r="H30" s="72">
        <f>IF(D30=0,0,ROUND(E30/D30*100,1))</f>
        <v>104.3</v>
      </c>
      <c r="I30" s="73"/>
      <c r="J30" s="50" t="s">
        <v>71</v>
      </c>
      <c r="K30" s="51"/>
      <c r="L30" s="51"/>
      <c r="M30" s="51"/>
      <c r="N30" s="51"/>
      <c r="O30" s="51"/>
      <c r="P30" s="51"/>
      <c r="Q30" s="51"/>
      <c r="R30" s="51"/>
      <c r="S30" s="52"/>
    </row>
    <row r="31" spans="1:19" ht="145.5" customHeight="1" x14ac:dyDescent="0.25">
      <c r="A31" s="143"/>
      <c r="B31" s="79"/>
      <c r="C31" s="82"/>
      <c r="D31" s="70"/>
      <c r="E31" s="70"/>
      <c r="F31" s="74"/>
      <c r="G31" s="75"/>
      <c r="H31" s="74"/>
      <c r="I31" s="75"/>
      <c r="J31" s="53"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92 por ciento en comparación con la meta programada del 88.2 por ciento, representa un cumplimiento de la meta del 104.3 por ciento, colocando el indicador en un semáforo de color VERDE:AUNQUE EL INDICADOR ES VERDE, HAY VARIACIÓN EN VARIABLES. 
NO hubo variación en el indicador y SI hubo variación en variables.</v>
      </c>
      <c r="K31" s="54"/>
      <c r="L31" s="54"/>
      <c r="M31" s="54"/>
      <c r="N31" s="54"/>
      <c r="O31" s="54"/>
      <c r="P31" s="54"/>
      <c r="Q31" s="54"/>
      <c r="R31" s="54"/>
      <c r="S31" s="55"/>
    </row>
    <row r="32" spans="1:19" ht="239.25" customHeight="1" x14ac:dyDescent="0.25">
      <c r="A32" s="143"/>
      <c r="B32" s="80"/>
      <c r="C32" s="83"/>
      <c r="D32" s="71"/>
      <c r="E32" s="71"/>
      <c r="F32" s="76"/>
      <c r="G32" s="77"/>
      <c r="H32" s="76"/>
      <c r="I32" s="77"/>
      <c r="J32" s="40" t="s">
        <v>101</v>
      </c>
      <c r="K32" s="41"/>
      <c r="L32" s="41"/>
      <c r="M32" s="41"/>
      <c r="N32" s="41"/>
      <c r="O32" s="41"/>
      <c r="P32" s="41"/>
      <c r="Q32" s="41"/>
      <c r="R32" s="41"/>
      <c r="S32" s="42"/>
    </row>
    <row r="33" spans="1:19" ht="38.25" customHeight="1" x14ac:dyDescent="0.25">
      <c r="A33" s="143"/>
      <c r="B33" s="56" t="s">
        <v>19</v>
      </c>
      <c r="C33" s="147" t="s">
        <v>25</v>
      </c>
      <c r="D33" s="126">
        <v>3510</v>
      </c>
      <c r="E33" s="126">
        <v>3991</v>
      </c>
      <c r="F33" s="49">
        <f t="shared" ref="F33:F35" si="2">E33-D33</f>
        <v>481</v>
      </c>
      <c r="G33" s="49"/>
      <c r="H33" s="49">
        <f t="shared" ref="H33:H35" si="3">IF(D33=0,0,ROUND(E33/D33*100,1))</f>
        <v>113.7</v>
      </c>
      <c r="I33" s="49"/>
      <c r="J33" s="50" t="s">
        <v>72</v>
      </c>
      <c r="K33" s="51"/>
      <c r="L33" s="51"/>
      <c r="M33" s="51"/>
      <c r="N33" s="51"/>
      <c r="O33" s="51"/>
      <c r="P33" s="51"/>
      <c r="Q33" s="51"/>
      <c r="R33" s="51"/>
      <c r="S33" s="52"/>
    </row>
    <row r="34" spans="1:19" ht="173.25" customHeight="1" thickBot="1" x14ac:dyDescent="0.3">
      <c r="A34" s="143"/>
      <c r="B34" s="56"/>
      <c r="C34" s="148"/>
      <c r="D34" s="127"/>
      <c r="E34" s="127"/>
      <c r="F34" s="49"/>
      <c r="G34" s="49"/>
      <c r="H34" s="49"/>
      <c r="I34" s="49"/>
      <c r="J34" s="61" t="s">
        <v>83</v>
      </c>
      <c r="K34" s="62"/>
      <c r="L34" s="62"/>
      <c r="M34" s="62"/>
      <c r="N34" s="62"/>
      <c r="O34" s="62"/>
      <c r="P34" s="62"/>
      <c r="Q34" s="62"/>
      <c r="R34" s="62"/>
      <c r="S34" s="63"/>
    </row>
    <row r="35" spans="1:19" ht="37.5" customHeight="1" x14ac:dyDescent="0.25">
      <c r="A35" s="143"/>
      <c r="B35" s="120" t="s">
        <v>20</v>
      </c>
      <c r="C35" s="119" t="s">
        <v>42</v>
      </c>
      <c r="D35" s="118">
        <v>3978</v>
      </c>
      <c r="E35" s="118">
        <v>4338</v>
      </c>
      <c r="F35" s="49">
        <f t="shared" si="2"/>
        <v>360</v>
      </c>
      <c r="G35" s="49"/>
      <c r="H35" s="49">
        <f t="shared" si="3"/>
        <v>109</v>
      </c>
      <c r="I35" s="49"/>
      <c r="J35" s="58" t="s">
        <v>74</v>
      </c>
      <c r="K35" s="59"/>
      <c r="L35" s="59"/>
      <c r="M35" s="59"/>
      <c r="N35" s="59"/>
      <c r="O35" s="59"/>
      <c r="P35" s="59"/>
      <c r="Q35" s="59"/>
      <c r="R35" s="59"/>
      <c r="S35" s="60"/>
    </row>
    <row r="36" spans="1:19" ht="198" customHeight="1" thickBot="1" x14ac:dyDescent="0.3">
      <c r="A36" s="143"/>
      <c r="B36" s="120"/>
      <c r="C36" s="119"/>
      <c r="D36" s="118"/>
      <c r="E36" s="118"/>
      <c r="F36" s="49"/>
      <c r="G36" s="49"/>
      <c r="H36" s="49"/>
      <c r="I36" s="49"/>
      <c r="J36" s="61" t="s">
        <v>84</v>
      </c>
      <c r="K36" s="62"/>
      <c r="L36" s="62"/>
      <c r="M36" s="62"/>
      <c r="N36" s="62"/>
      <c r="O36" s="62"/>
      <c r="P36" s="62"/>
      <c r="Q36" s="62"/>
      <c r="R36" s="62"/>
      <c r="S36" s="63"/>
    </row>
    <row r="37" spans="1:19" ht="39" customHeight="1" x14ac:dyDescent="0.25">
      <c r="A37" s="143"/>
      <c r="B37" s="120"/>
      <c r="C37" s="119"/>
      <c r="D37" s="118"/>
      <c r="E37" s="118"/>
      <c r="F37" s="49"/>
      <c r="G37" s="49"/>
      <c r="H37" s="49"/>
      <c r="I37" s="49"/>
      <c r="J37" s="58" t="s">
        <v>75</v>
      </c>
      <c r="K37" s="59"/>
      <c r="L37" s="59"/>
      <c r="M37" s="59"/>
      <c r="N37" s="59"/>
      <c r="O37" s="59"/>
      <c r="P37" s="59"/>
      <c r="Q37" s="59"/>
      <c r="R37" s="59"/>
      <c r="S37" s="60"/>
    </row>
    <row r="38" spans="1:19" ht="198" customHeight="1" thickBot="1" x14ac:dyDescent="0.3">
      <c r="A38" s="144"/>
      <c r="B38" s="120"/>
      <c r="C38" s="119"/>
      <c r="D38" s="118"/>
      <c r="E38" s="118"/>
      <c r="F38" s="49"/>
      <c r="G38" s="49"/>
      <c r="H38" s="49"/>
      <c r="I38" s="49"/>
      <c r="J38" s="115" t="s">
        <v>73</v>
      </c>
      <c r="K38" s="116"/>
      <c r="L38" s="116"/>
      <c r="M38" s="116"/>
      <c r="N38" s="116"/>
      <c r="O38" s="116"/>
      <c r="P38" s="116"/>
      <c r="Q38" s="116"/>
      <c r="R38" s="116"/>
      <c r="S38" s="117"/>
    </row>
    <row r="39" spans="1:19" ht="42" customHeight="1" thickBot="1" x14ac:dyDescent="0.3">
      <c r="A39" s="123"/>
      <c r="B39" s="124"/>
      <c r="C39" s="124"/>
      <c r="D39" s="124"/>
      <c r="E39" s="124"/>
      <c r="F39" s="124"/>
      <c r="G39" s="124"/>
      <c r="H39" s="124"/>
      <c r="I39" s="124"/>
      <c r="J39" s="124"/>
      <c r="K39" s="124"/>
      <c r="L39" s="124"/>
      <c r="M39" s="124"/>
      <c r="N39" s="124"/>
      <c r="O39" s="124"/>
      <c r="P39" s="124"/>
      <c r="Q39" s="124"/>
      <c r="R39" s="124"/>
      <c r="S39" s="125"/>
    </row>
    <row r="40" spans="1:19" ht="26.25" customHeight="1" x14ac:dyDescent="0.5">
      <c r="A40" s="87" t="s">
        <v>5</v>
      </c>
      <c r="B40" s="93" t="s">
        <v>6</v>
      </c>
      <c r="C40" s="94"/>
      <c r="D40" s="99" t="s">
        <v>7</v>
      </c>
      <c r="E40" s="99"/>
      <c r="F40" s="99" t="s">
        <v>8</v>
      </c>
      <c r="G40" s="99"/>
      <c r="H40" s="99"/>
      <c r="I40" s="99"/>
      <c r="J40" s="100" t="s">
        <v>9</v>
      </c>
      <c r="K40" s="101"/>
      <c r="L40" s="101"/>
      <c r="M40" s="101"/>
      <c r="N40" s="101"/>
      <c r="O40" s="101"/>
      <c r="P40" s="101"/>
      <c r="Q40" s="101"/>
      <c r="R40" s="101"/>
      <c r="S40" s="102"/>
    </row>
    <row r="41" spans="1:19" ht="30" customHeight="1" x14ac:dyDescent="0.5">
      <c r="A41" s="88"/>
      <c r="B41" s="95"/>
      <c r="C41" s="96"/>
      <c r="D41" s="25" t="s">
        <v>10</v>
      </c>
      <c r="E41" s="25" t="s">
        <v>11</v>
      </c>
      <c r="F41" s="109" t="s">
        <v>12</v>
      </c>
      <c r="G41" s="109"/>
      <c r="H41" s="109" t="s">
        <v>13</v>
      </c>
      <c r="I41" s="109"/>
      <c r="J41" s="103"/>
      <c r="K41" s="104"/>
      <c r="L41" s="104"/>
      <c r="M41" s="104"/>
      <c r="N41" s="104"/>
      <c r="O41" s="104"/>
      <c r="P41" s="104"/>
      <c r="Q41" s="104"/>
      <c r="R41" s="104"/>
      <c r="S41" s="105"/>
    </row>
    <row r="42" spans="1:19" ht="26.25" customHeight="1" x14ac:dyDescent="0.25">
      <c r="A42" s="89"/>
      <c r="B42" s="97"/>
      <c r="C42" s="98"/>
      <c r="D42" s="26" t="s">
        <v>14</v>
      </c>
      <c r="E42" s="26" t="s">
        <v>15</v>
      </c>
      <c r="F42" s="64" t="s">
        <v>16</v>
      </c>
      <c r="G42" s="64"/>
      <c r="H42" s="64" t="s">
        <v>17</v>
      </c>
      <c r="I42" s="64"/>
      <c r="J42" s="106"/>
      <c r="K42" s="107"/>
      <c r="L42" s="107"/>
      <c r="M42" s="107"/>
      <c r="N42" s="107"/>
      <c r="O42" s="107"/>
      <c r="P42" s="107"/>
      <c r="Q42" s="107"/>
      <c r="R42" s="107"/>
      <c r="S42" s="108"/>
    </row>
    <row r="43" spans="1:19" ht="39.75" customHeight="1" x14ac:dyDescent="0.25">
      <c r="A43" s="142">
        <v>3</v>
      </c>
      <c r="B43" s="78" t="s">
        <v>18</v>
      </c>
      <c r="C43" s="81" t="s">
        <v>43</v>
      </c>
      <c r="D43" s="69">
        <f>IF(D48=0,0,ROUND(D46/D48*100,1))</f>
        <v>88</v>
      </c>
      <c r="E43" s="69">
        <f>IF(E48=0,0,ROUND(E46/E48*100,1))</f>
        <v>92.5</v>
      </c>
      <c r="F43" s="72">
        <f>E43-D43</f>
        <v>4.5</v>
      </c>
      <c r="G43" s="73"/>
      <c r="H43" s="72">
        <f>IF(D43=0,0,ROUND(E43/D43*100,1))</f>
        <v>105.1</v>
      </c>
      <c r="I43" s="73"/>
      <c r="J43" s="50" t="s">
        <v>71</v>
      </c>
      <c r="K43" s="51"/>
      <c r="L43" s="51"/>
      <c r="M43" s="51"/>
      <c r="N43" s="51"/>
      <c r="O43" s="51"/>
      <c r="P43" s="51"/>
      <c r="Q43" s="51"/>
      <c r="R43" s="51"/>
      <c r="S43" s="52"/>
    </row>
    <row r="44" spans="1:19" ht="139.5" customHeight="1" x14ac:dyDescent="0.25">
      <c r="A44" s="143"/>
      <c r="B44" s="79"/>
      <c r="C44" s="82"/>
      <c r="D44" s="70"/>
      <c r="E44" s="70"/>
      <c r="F44" s="74"/>
      <c r="G44" s="75"/>
      <c r="H44" s="74"/>
      <c r="I44" s="75"/>
      <c r="J44" s="53"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92.5 por ciento en comparación con la meta programada del 88 por ciento, representa un cumplimiento de la meta del 105.1 por ciento, colocando el indicador en un semáforo de color AMARILLO. 
SI hubo variación en el indicador y SI hubo variación en variables.</v>
      </c>
      <c r="K44" s="54"/>
      <c r="L44" s="54"/>
      <c r="M44" s="54"/>
      <c r="N44" s="54"/>
      <c r="O44" s="54"/>
      <c r="P44" s="54"/>
      <c r="Q44" s="54"/>
      <c r="R44" s="54"/>
      <c r="S44" s="55"/>
    </row>
    <row r="45" spans="1:19" ht="280.5" customHeight="1" x14ac:dyDescent="0.25">
      <c r="A45" s="143"/>
      <c r="B45" s="80"/>
      <c r="C45" s="83"/>
      <c r="D45" s="71"/>
      <c r="E45" s="71"/>
      <c r="F45" s="76"/>
      <c r="G45" s="77"/>
      <c r="H45" s="76"/>
      <c r="I45" s="77"/>
      <c r="J45" s="40" t="s">
        <v>102</v>
      </c>
      <c r="K45" s="41"/>
      <c r="L45" s="41"/>
      <c r="M45" s="41"/>
      <c r="N45" s="41"/>
      <c r="O45" s="41"/>
      <c r="P45" s="41"/>
      <c r="Q45" s="41"/>
      <c r="R45" s="41"/>
      <c r="S45" s="42"/>
    </row>
    <row r="46" spans="1:19" ht="42" customHeight="1" x14ac:dyDescent="0.25">
      <c r="A46" s="143"/>
      <c r="B46" s="56" t="s">
        <v>19</v>
      </c>
      <c r="C46" s="150" t="s">
        <v>44</v>
      </c>
      <c r="D46" s="65">
        <v>740</v>
      </c>
      <c r="E46" s="126">
        <v>780</v>
      </c>
      <c r="F46" s="72">
        <f>E46-D46</f>
        <v>40</v>
      </c>
      <c r="G46" s="73"/>
      <c r="H46" s="72">
        <f>IF(D46=0,0,ROUND(E46/D46*100,1))</f>
        <v>105.4</v>
      </c>
      <c r="I46" s="73"/>
      <c r="J46" s="50" t="s">
        <v>72</v>
      </c>
      <c r="K46" s="51"/>
      <c r="L46" s="51"/>
      <c r="M46" s="51"/>
      <c r="N46" s="51"/>
      <c r="O46" s="51"/>
      <c r="P46" s="51"/>
      <c r="Q46" s="51"/>
      <c r="R46" s="51"/>
      <c r="S46" s="52"/>
    </row>
    <row r="47" spans="1:19" ht="173.25" customHeight="1" thickBot="1" x14ac:dyDescent="0.3">
      <c r="A47" s="143"/>
      <c r="B47" s="56"/>
      <c r="C47" s="150"/>
      <c r="D47" s="65"/>
      <c r="E47" s="127"/>
      <c r="F47" s="76"/>
      <c r="G47" s="77"/>
      <c r="H47" s="76"/>
      <c r="I47" s="77"/>
      <c r="J47" s="61" t="s">
        <v>85</v>
      </c>
      <c r="K47" s="62"/>
      <c r="L47" s="62"/>
      <c r="M47" s="62"/>
      <c r="N47" s="62"/>
      <c r="O47" s="62"/>
      <c r="P47" s="62"/>
      <c r="Q47" s="62"/>
      <c r="R47" s="62"/>
      <c r="S47" s="63"/>
    </row>
    <row r="48" spans="1:19" ht="41.25" customHeight="1" x14ac:dyDescent="0.25">
      <c r="A48" s="143"/>
      <c r="B48" s="56" t="s">
        <v>20</v>
      </c>
      <c r="C48" s="141" t="s">
        <v>45</v>
      </c>
      <c r="D48" s="65">
        <v>841</v>
      </c>
      <c r="E48" s="65">
        <v>843</v>
      </c>
      <c r="F48" s="49">
        <f>E48-D48</f>
        <v>2</v>
      </c>
      <c r="G48" s="49"/>
      <c r="H48" s="49">
        <f>IF(D48=0,0,ROUND(E48/D48*100,1))</f>
        <v>100.2</v>
      </c>
      <c r="I48" s="49"/>
      <c r="J48" s="58" t="s">
        <v>74</v>
      </c>
      <c r="K48" s="59"/>
      <c r="L48" s="59"/>
      <c r="M48" s="59"/>
      <c r="N48" s="59"/>
      <c r="O48" s="59"/>
      <c r="P48" s="59"/>
      <c r="Q48" s="59"/>
      <c r="R48" s="59"/>
      <c r="S48" s="60"/>
    </row>
    <row r="49" spans="1:19" ht="156" customHeight="1" thickBot="1" x14ac:dyDescent="0.3">
      <c r="A49" s="143"/>
      <c r="B49" s="56"/>
      <c r="C49" s="141"/>
      <c r="D49" s="65"/>
      <c r="E49" s="65"/>
      <c r="F49" s="49"/>
      <c r="G49" s="49"/>
      <c r="H49" s="49"/>
      <c r="I49" s="49"/>
      <c r="J49" s="115" t="s">
        <v>73</v>
      </c>
      <c r="K49" s="116"/>
      <c r="L49" s="116"/>
      <c r="M49" s="116"/>
      <c r="N49" s="116"/>
      <c r="O49" s="116"/>
      <c r="P49" s="116"/>
      <c r="Q49" s="116"/>
      <c r="R49" s="116"/>
      <c r="S49" s="117"/>
    </row>
    <row r="50" spans="1:19" ht="42" customHeight="1" x14ac:dyDescent="0.25">
      <c r="A50" s="143"/>
      <c r="B50" s="56"/>
      <c r="C50" s="141"/>
      <c r="D50" s="65"/>
      <c r="E50" s="65"/>
      <c r="F50" s="49"/>
      <c r="G50" s="49"/>
      <c r="H50" s="49"/>
      <c r="I50" s="49"/>
      <c r="J50" s="58" t="s">
        <v>75</v>
      </c>
      <c r="K50" s="59"/>
      <c r="L50" s="59"/>
      <c r="M50" s="59"/>
      <c r="N50" s="59"/>
      <c r="O50" s="59"/>
      <c r="P50" s="59"/>
      <c r="Q50" s="59"/>
      <c r="R50" s="59"/>
      <c r="S50" s="60"/>
    </row>
    <row r="51" spans="1:19" ht="156" customHeight="1" thickBot="1" x14ac:dyDescent="0.3">
      <c r="A51" s="144"/>
      <c r="B51" s="56"/>
      <c r="C51" s="141"/>
      <c r="D51" s="65"/>
      <c r="E51" s="65"/>
      <c r="F51" s="49"/>
      <c r="G51" s="49"/>
      <c r="H51" s="49"/>
      <c r="I51" s="49"/>
      <c r="J51" s="115" t="s">
        <v>73</v>
      </c>
      <c r="K51" s="116"/>
      <c r="L51" s="116"/>
      <c r="M51" s="116"/>
      <c r="N51" s="116"/>
      <c r="O51" s="116"/>
      <c r="P51" s="116"/>
      <c r="Q51" s="116"/>
      <c r="R51" s="116"/>
      <c r="S51" s="117"/>
    </row>
    <row r="52" spans="1:19" ht="54" customHeight="1" thickBot="1" x14ac:dyDescent="0.3">
      <c r="A52" s="10"/>
      <c r="B52" s="11"/>
      <c r="C52" s="11"/>
      <c r="D52" s="11"/>
      <c r="E52" s="11"/>
      <c r="F52" s="11"/>
      <c r="G52" s="11"/>
      <c r="H52" s="11"/>
      <c r="I52" s="11"/>
      <c r="J52" s="11"/>
      <c r="K52" s="11"/>
      <c r="L52" s="11"/>
      <c r="M52" s="11"/>
      <c r="N52" s="11"/>
      <c r="O52" s="11"/>
      <c r="P52" s="11"/>
      <c r="Q52" s="11"/>
      <c r="R52" s="11"/>
      <c r="S52" s="11"/>
    </row>
    <row r="53" spans="1:19" ht="26.25" customHeight="1" x14ac:dyDescent="0.5">
      <c r="A53" s="87" t="s">
        <v>5</v>
      </c>
      <c r="B53" s="93" t="s">
        <v>6</v>
      </c>
      <c r="C53" s="94"/>
      <c r="D53" s="99" t="s">
        <v>7</v>
      </c>
      <c r="E53" s="99"/>
      <c r="F53" s="99" t="s">
        <v>8</v>
      </c>
      <c r="G53" s="99"/>
      <c r="H53" s="99"/>
      <c r="I53" s="99"/>
      <c r="J53" s="100" t="s">
        <v>9</v>
      </c>
      <c r="K53" s="101"/>
      <c r="L53" s="101"/>
      <c r="M53" s="101"/>
      <c r="N53" s="101"/>
      <c r="O53" s="101"/>
      <c r="P53" s="101"/>
      <c r="Q53" s="101"/>
      <c r="R53" s="101"/>
      <c r="S53" s="102"/>
    </row>
    <row r="54" spans="1:19" ht="30" customHeight="1" x14ac:dyDescent="0.5">
      <c r="A54" s="88"/>
      <c r="B54" s="95"/>
      <c r="C54" s="96"/>
      <c r="D54" s="25" t="s">
        <v>10</v>
      </c>
      <c r="E54" s="25" t="s">
        <v>11</v>
      </c>
      <c r="F54" s="109" t="s">
        <v>12</v>
      </c>
      <c r="G54" s="109"/>
      <c r="H54" s="109" t="s">
        <v>13</v>
      </c>
      <c r="I54" s="109"/>
      <c r="J54" s="103"/>
      <c r="K54" s="104"/>
      <c r="L54" s="104"/>
      <c r="M54" s="104"/>
      <c r="N54" s="104"/>
      <c r="O54" s="104"/>
      <c r="P54" s="104"/>
      <c r="Q54" s="104"/>
      <c r="R54" s="104"/>
      <c r="S54" s="105"/>
    </row>
    <row r="55" spans="1:19" ht="26.25" customHeight="1" x14ac:dyDescent="0.25">
      <c r="A55" s="89"/>
      <c r="B55" s="97"/>
      <c r="C55" s="98"/>
      <c r="D55" s="26" t="s">
        <v>14</v>
      </c>
      <c r="E55" s="26" t="s">
        <v>15</v>
      </c>
      <c r="F55" s="64" t="s">
        <v>16</v>
      </c>
      <c r="G55" s="64"/>
      <c r="H55" s="64" t="s">
        <v>17</v>
      </c>
      <c r="I55" s="64"/>
      <c r="J55" s="106"/>
      <c r="K55" s="107"/>
      <c r="L55" s="107"/>
      <c r="M55" s="107"/>
      <c r="N55" s="107"/>
      <c r="O55" s="107"/>
      <c r="P55" s="107"/>
      <c r="Q55" s="107"/>
      <c r="R55" s="107"/>
      <c r="S55" s="108"/>
    </row>
    <row r="56" spans="1:19" ht="40.5" customHeight="1" x14ac:dyDescent="0.25">
      <c r="A56" s="142">
        <v>4</v>
      </c>
      <c r="B56" s="78" t="s">
        <v>18</v>
      </c>
      <c r="C56" s="81" t="s">
        <v>26</v>
      </c>
      <c r="D56" s="69">
        <f>IF(D61=0,0,ROUND(D59/D61*100,1))</f>
        <v>100</v>
      </c>
      <c r="E56" s="69">
        <f>IF(E61=0,0,ROUND(E59/E61*100,1))</f>
        <v>100</v>
      </c>
      <c r="F56" s="72">
        <f>E56-D56</f>
        <v>0</v>
      </c>
      <c r="G56" s="73"/>
      <c r="H56" s="72">
        <f>IF(D56=0,0,ROUND(E56/D56*100,1))</f>
        <v>100</v>
      </c>
      <c r="I56" s="73"/>
      <c r="J56" s="50" t="s">
        <v>71</v>
      </c>
      <c r="K56" s="51"/>
      <c r="L56" s="51"/>
      <c r="M56" s="51"/>
      <c r="N56" s="51"/>
      <c r="O56" s="51"/>
      <c r="P56" s="51"/>
      <c r="Q56" s="51"/>
      <c r="R56" s="51"/>
      <c r="S56" s="52"/>
    </row>
    <row r="57" spans="1:19" ht="136.5" customHeight="1" x14ac:dyDescent="0.25">
      <c r="A57" s="143"/>
      <c r="B57" s="79"/>
      <c r="C57" s="82"/>
      <c r="D57" s="70"/>
      <c r="E57" s="70"/>
      <c r="F57" s="74"/>
      <c r="G57" s="75"/>
      <c r="H57" s="74"/>
      <c r="I57" s="75"/>
      <c r="J57" s="53"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57" s="54"/>
      <c r="L57" s="54"/>
      <c r="M57" s="54"/>
      <c r="N57" s="54"/>
      <c r="O57" s="54"/>
      <c r="P57" s="54"/>
      <c r="Q57" s="54"/>
      <c r="R57" s="54"/>
      <c r="S57" s="55"/>
    </row>
    <row r="58" spans="1:19" ht="264" customHeight="1" x14ac:dyDescent="0.25">
      <c r="A58" s="143"/>
      <c r="B58" s="80"/>
      <c r="C58" s="83"/>
      <c r="D58" s="71"/>
      <c r="E58" s="71"/>
      <c r="F58" s="76"/>
      <c r="G58" s="77"/>
      <c r="H58" s="76"/>
      <c r="I58" s="77"/>
      <c r="J58" s="112" t="s">
        <v>103</v>
      </c>
      <c r="K58" s="113"/>
      <c r="L58" s="113"/>
      <c r="M58" s="113"/>
      <c r="N58" s="113"/>
      <c r="O58" s="113"/>
      <c r="P58" s="113"/>
      <c r="Q58" s="113"/>
      <c r="R58" s="113"/>
      <c r="S58" s="114"/>
    </row>
    <row r="59" spans="1:19" ht="35.25" customHeight="1" x14ac:dyDescent="0.25">
      <c r="A59" s="143"/>
      <c r="B59" s="110" t="s">
        <v>19</v>
      </c>
      <c r="C59" s="147" t="s">
        <v>27</v>
      </c>
      <c r="D59" s="126">
        <v>6397</v>
      </c>
      <c r="E59" s="126">
        <v>5818</v>
      </c>
      <c r="F59" s="72">
        <f>E59-D59</f>
        <v>-579</v>
      </c>
      <c r="G59" s="73"/>
      <c r="H59" s="72">
        <f>IF(D59=0,0,ROUND(E59/D59*100,1))</f>
        <v>90.9</v>
      </c>
      <c r="I59" s="73"/>
      <c r="J59" s="50" t="s">
        <v>72</v>
      </c>
      <c r="K59" s="51"/>
      <c r="L59" s="51"/>
      <c r="M59" s="51"/>
      <c r="N59" s="51"/>
      <c r="O59" s="51"/>
      <c r="P59" s="51"/>
      <c r="Q59" s="51"/>
      <c r="R59" s="51"/>
      <c r="S59" s="52"/>
    </row>
    <row r="60" spans="1:19" ht="180.75" customHeight="1" thickBot="1" x14ac:dyDescent="0.3">
      <c r="A60" s="143"/>
      <c r="B60" s="111"/>
      <c r="C60" s="148"/>
      <c r="D60" s="127"/>
      <c r="E60" s="127"/>
      <c r="F60" s="76"/>
      <c r="G60" s="77"/>
      <c r="H60" s="76"/>
      <c r="I60" s="77"/>
      <c r="J60" s="61" t="s">
        <v>104</v>
      </c>
      <c r="K60" s="62"/>
      <c r="L60" s="62"/>
      <c r="M60" s="62"/>
      <c r="N60" s="62"/>
      <c r="O60" s="62"/>
      <c r="P60" s="62"/>
      <c r="Q60" s="62"/>
      <c r="R60" s="62"/>
      <c r="S60" s="63"/>
    </row>
    <row r="61" spans="1:19" ht="38.25" customHeight="1" x14ac:dyDescent="0.25">
      <c r="A61" s="143"/>
      <c r="B61" s="56" t="s">
        <v>20</v>
      </c>
      <c r="C61" s="141" t="s">
        <v>46</v>
      </c>
      <c r="D61" s="65">
        <v>6397</v>
      </c>
      <c r="E61" s="65">
        <v>5818</v>
      </c>
      <c r="F61" s="49">
        <f>E61-D61</f>
        <v>-579</v>
      </c>
      <c r="G61" s="49"/>
      <c r="H61" s="49">
        <f>IF(D61=0,0,ROUND(E61/D61*100,1))</f>
        <v>90.9</v>
      </c>
      <c r="I61" s="49"/>
      <c r="J61" s="58" t="s">
        <v>74</v>
      </c>
      <c r="K61" s="59"/>
      <c r="L61" s="59"/>
      <c r="M61" s="59"/>
      <c r="N61" s="59"/>
      <c r="O61" s="59"/>
      <c r="P61" s="59"/>
      <c r="Q61" s="59"/>
      <c r="R61" s="59"/>
      <c r="S61" s="60"/>
    </row>
    <row r="62" spans="1:19" ht="169.5" customHeight="1" thickBot="1" x14ac:dyDescent="0.3">
      <c r="A62" s="143"/>
      <c r="B62" s="56"/>
      <c r="C62" s="141"/>
      <c r="D62" s="65"/>
      <c r="E62" s="65"/>
      <c r="F62" s="49"/>
      <c r="G62" s="49"/>
      <c r="H62" s="49"/>
      <c r="I62" s="49"/>
      <c r="J62" s="61" t="s">
        <v>86</v>
      </c>
      <c r="K62" s="62"/>
      <c r="L62" s="62"/>
      <c r="M62" s="62"/>
      <c r="N62" s="62"/>
      <c r="O62" s="62"/>
      <c r="P62" s="62"/>
      <c r="Q62" s="62"/>
      <c r="R62" s="62"/>
      <c r="S62" s="63"/>
    </row>
    <row r="63" spans="1:19" ht="43.5" customHeight="1" x14ac:dyDescent="0.25">
      <c r="A63" s="143"/>
      <c r="B63" s="56"/>
      <c r="C63" s="141"/>
      <c r="D63" s="65"/>
      <c r="E63" s="65"/>
      <c r="F63" s="49"/>
      <c r="G63" s="49"/>
      <c r="H63" s="49"/>
      <c r="I63" s="49"/>
      <c r="J63" s="58" t="s">
        <v>75</v>
      </c>
      <c r="K63" s="59"/>
      <c r="L63" s="59"/>
      <c r="M63" s="59"/>
      <c r="N63" s="59"/>
      <c r="O63" s="59"/>
      <c r="P63" s="59"/>
      <c r="Q63" s="59"/>
      <c r="R63" s="59"/>
      <c r="S63" s="60"/>
    </row>
    <row r="64" spans="1:19" ht="169.5" customHeight="1" thickBot="1" x14ac:dyDescent="0.3">
      <c r="A64" s="144"/>
      <c r="B64" s="56"/>
      <c r="C64" s="141"/>
      <c r="D64" s="65"/>
      <c r="E64" s="65"/>
      <c r="F64" s="49"/>
      <c r="G64" s="49"/>
      <c r="H64" s="49"/>
      <c r="I64" s="49"/>
      <c r="J64" s="61" t="s">
        <v>87</v>
      </c>
      <c r="K64" s="62"/>
      <c r="L64" s="62"/>
      <c r="M64" s="62"/>
      <c r="N64" s="62"/>
      <c r="O64" s="62"/>
      <c r="P64" s="62"/>
      <c r="Q64" s="62"/>
      <c r="R64" s="62"/>
      <c r="S64" s="63"/>
    </row>
    <row r="65" spans="1:19" ht="52.5" customHeight="1" thickBot="1" x14ac:dyDescent="0.3">
      <c r="A65" s="123"/>
      <c r="B65" s="124"/>
      <c r="C65" s="124"/>
      <c r="D65" s="124"/>
      <c r="E65" s="124"/>
      <c r="F65" s="124"/>
      <c r="G65" s="124"/>
      <c r="H65" s="124"/>
      <c r="I65" s="124"/>
      <c r="J65" s="124"/>
      <c r="K65" s="124"/>
      <c r="L65" s="124"/>
      <c r="M65" s="124"/>
      <c r="N65" s="124"/>
      <c r="O65" s="124"/>
      <c r="P65" s="124"/>
      <c r="Q65" s="124"/>
      <c r="R65" s="124"/>
      <c r="S65" s="125"/>
    </row>
    <row r="66" spans="1:19" ht="36" customHeight="1" x14ac:dyDescent="0.5">
      <c r="A66" s="87" t="s">
        <v>5</v>
      </c>
      <c r="B66" s="93" t="s">
        <v>6</v>
      </c>
      <c r="C66" s="94"/>
      <c r="D66" s="99" t="s">
        <v>7</v>
      </c>
      <c r="E66" s="99"/>
      <c r="F66" s="99" t="s">
        <v>8</v>
      </c>
      <c r="G66" s="99"/>
      <c r="H66" s="99"/>
      <c r="I66" s="99"/>
      <c r="J66" s="100" t="s">
        <v>9</v>
      </c>
      <c r="K66" s="101"/>
      <c r="L66" s="101"/>
      <c r="M66" s="101"/>
      <c r="N66" s="101"/>
      <c r="O66" s="101"/>
      <c r="P66" s="101"/>
      <c r="Q66" s="101"/>
      <c r="R66" s="101"/>
      <c r="S66" s="102"/>
    </row>
    <row r="67" spans="1:19" ht="30" customHeight="1" x14ac:dyDescent="0.5">
      <c r="A67" s="88"/>
      <c r="B67" s="95"/>
      <c r="C67" s="96"/>
      <c r="D67" s="25" t="s">
        <v>10</v>
      </c>
      <c r="E67" s="25" t="s">
        <v>11</v>
      </c>
      <c r="F67" s="109" t="s">
        <v>12</v>
      </c>
      <c r="G67" s="109"/>
      <c r="H67" s="109" t="s">
        <v>13</v>
      </c>
      <c r="I67" s="109"/>
      <c r="J67" s="103"/>
      <c r="K67" s="104"/>
      <c r="L67" s="104"/>
      <c r="M67" s="104"/>
      <c r="N67" s="104"/>
      <c r="O67" s="104"/>
      <c r="P67" s="104"/>
      <c r="Q67" s="104"/>
      <c r="R67" s="104"/>
      <c r="S67" s="105"/>
    </row>
    <row r="68" spans="1:19" ht="35.25" customHeight="1" x14ac:dyDescent="0.25">
      <c r="A68" s="89"/>
      <c r="B68" s="97"/>
      <c r="C68" s="98"/>
      <c r="D68" s="26" t="s">
        <v>14</v>
      </c>
      <c r="E68" s="26" t="s">
        <v>15</v>
      </c>
      <c r="F68" s="64" t="s">
        <v>16</v>
      </c>
      <c r="G68" s="64"/>
      <c r="H68" s="64" t="s">
        <v>17</v>
      </c>
      <c r="I68" s="64"/>
      <c r="J68" s="106"/>
      <c r="K68" s="107"/>
      <c r="L68" s="107"/>
      <c r="M68" s="107"/>
      <c r="N68" s="107"/>
      <c r="O68" s="107"/>
      <c r="P68" s="107"/>
      <c r="Q68" s="107"/>
      <c r="R68" s="107"/>
      <c r="S68" s="108"/>
    </row>
    <row r="69" spans="1:19" ht="37.5" customHeight="1" x14ac:dyDescent="0.25">
      <c r="A69" s="142">
        <v>5</v>
      </c>
      <c r="B69" s="78" t="s">
        <v>18</v>
      </c>
      <c r="C69" s="81" t="s">
        <v>28</v>
      </c>
      <c r="D69" s="69">
        <f>IF(D74=0,0,ROUND(D72/D74*100,1))</f>
        <v>55.2</v>
      </c>
      <c r="E69" s="69">
        <f>IF(E74=0,0,ROUND(E72/E74*100,1))</f>
        <v>48.4</v>
      </c>
      <c r="F69" s="72">
        <f>E69-D69</f>
        <v>-6.8000000000000043</v>
      </c>
      <c r="G69" s="73"/>
      <c r="H69" s="72">
        <f>IF(D69=0,0,ROUND(E69/D69*100,1))</f>
        <v>87.7</v>
      </c>
      <c r="I69" s="73"/>
      <c r="J69" s="50" t="s">
        <v>71</v>
      </c>
      <c r="K69" s="51"/>
      <c r="L69" s="51"/>
      <c r="M69" s="51"/>
      <c r="N69" s="51"/>
      <c r="O69" s="51"/>
      <c r="P69" s="51"/>
      <c r="Q69" s="51"/>
      <c r="R69" s="51"/>
      <c r="S69" s="52"/>
    </row>
    <row r="70" spans="1:19" ht="171" customHeight="1" x14ac:dyDescent="0.25">
      <c r="A70" s="143"/>
      <c r="B70" s="79"/>
      <c r="C70" s="82"/>
      <c r="D70" s="70"/>
      <c r="E70" s="70"/>
      <c r="F70" s="74"/>
      <c r="G70" s="75"/>
      <c r="H70" s="74"/>
      <c r="I70" s="75"/>
      <c r="J70" s="53"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48.4 por ciento en comparación con la meta programada del 55.2 por ciento, representa un cumplimiento de la meta del 87.7 por ciento, colocando el indicador en un semáforo de color ROJO. 
SI hubo variación en el indicador y SI hubo variación en variables.</v>
      </c>
      <c r="K70" s="54"/>
      <c r="L70" s="54"/>
      <c r="M70" s="54"/>
      <c r="N70" s="54"/>
      <c r="O70" s="54"/>
      <c r="P70" s="54"/>
      <c r="Q70" s="54"/>
      <c r="R70" s="54"/>
      <c r="S70" s="55"/>
    </row>
    <row r="71" spans="1:19" ht="302.25" customHeight="1" x14ac:dyDescent="0.25">
      <c r="A71" s="143"/>
      <c r="B71" s="80"/>
      <c r="C71" s="83"/>
      <c r="D71" s="71"/>
      <c r="E71" s="71"/>
      <c r="F71" s="76"/>
      <c r="G71" s="77"/>
      <c r="H71" s="76"/>
      <c r="I71" s="77"/>
      <c r="J71" s="40" t="s">
        <v>105</v>
      </c>
      <c r="K71" s="41"/>
      <c r="L71" s="41"/>
      <c r="M71" s="41"/>
      <c r="N71" s="41"/>
      <c r="O71" s="41"/>
      <c r="P71" s="41"/>
      <c r="Q71" s="41"/>
      <c r="R71" s="41"/>
      <c r="S71" s="42"/>
    </row>
    <row r="72" spans="1:19" ht="42" customHeight="1" x14ac:dyDescent="0.25">
      <c r="A72" s="143"/>
      <c r="B72" s="110" t="s">
        <v>19</v>
      </c>
      <c r="C72" s="57" t="s">
        <v>29</v>
      </c>
      <c r="D72" s="65">
        <v>15306</v>
      </c>
      <c r="E72" s="65">
        <v>14186</v>
      </c>
      <c r="F72" s="49">
        <f t="shared" ref="F72" si="4">E72-D72</f>
        <v>-1120</v>
      </c>
      <c r="G72" s="49"/>
      <c r="H72" s="49">
        <f t="shared" ref="H72" si="5">IF(D72=0,0,ROUND(E72/D72*100,1))</f>
        <v>92.7</v>
      </c>
      <c r="I72" s="49"/>
      <c r="J72" s="50" t="s">
        <v>72</v>
      </c>
      <c r="K72" s="51"/>
      <c r="L72" s="51"/>
      <c r="M72" s="51"/>
      <c r="N72" s="51"/>
      <c r="O72" s="51"/>
      <c r="P72" s="51"/>
      <c r="Q72" s="51"/>
      <c r="R72" s="51"/>
      <c r="S72" s="52"/>
    </row>
    <row r="73" spans="1:19" ht="210.75" customHeight="1" thickBot="1" x14ac:dyDescent="0.3">
      <c r="A73" s="143"/>
      <c r="B73" s="111"/>
      <c r="C73" s="57"/>
      <c r="D73" s="65"/>
      <c r="E73" s="65"/>
      <c r="F73" s="49"/>
      <c r="G73" s="49"/>
      <c r="H73" s="49"/>
      <c r="I73" s="49"/>
      <c r="J73" s="61" t="s">
        <v>88</v>
      </c>
      <c r="K73" s="62"/>
      <c r="L73" s="62"/>
      <c r="M73" s="62"/>
      <c r="N73" s="62"/>
      <c r="O73" s="62"/>
      <c r="P73" s="62"/>
      <c r="Q73" s="62"/>
      <c r="R73" s="62"/>
      <c r="S73" s="63"/>
    </row>
    <row r="74" spans="1:19" ht="48" customHeight="1" x14ac:dyDescent="0.25">
      <c r="A74" s="143"/>
      <c r="B74" s="56" t="s">
        <v>20</v>
      </c>
      <c r="C74" s="141" t="s">
        <v>47</v>
      </c>
      <c r="D74" s="65">
        <v>27719</v>
      </c>
      <c r="E74" s="65">
        <v>29340</v>
      </c>
      <c r="F74" s="49">
        <f>E74-D74</f>
        <v>1621</v>
      </c>
      <c r="G74" s="49"/>
      <c r="H74" s="49">
        <f>IF(D74=0,0,ROUND(E74/D74*100,1))</f>
        <v>105.8</v>
      </c>
      <c r="I74" s="49"/>
      <c r="J74" s="58" t="s">
        <v>74</v>
      </c>
      <c r="K74" s="59"/>
      <c r="L74" s="59"/>
      <c r="M74" s="59"/>
      <c r="N74" s="59"/>
      <c r="O74" s="59"/>
      <c r="P74" s="59"/>
      <c r="Q74" s="59"/>
      <c r="R74" s="59"/>
      <c r="S74" s="60"/>
    </row>
    <row r="75" spans="1:19" ht="194.25" customHeight="1" x14ac:dyDescent="0.25">
      <c r="A75" s="143"/>
      <c r="B75" s="56"/>
      <c r="C75" s="141"/>
      <c r="D75" s="65"/>
      <c r="E75" s="65"/>
      <c r="F75" s="49"/>
      <c r="G75" s="49"/>
      <c r="H75" s="49"/>
      <c r="I75" s="49"/>
      <c r="J75" s="40" t="s">
        <v>89</v>
      </c>
      <c r="K75" s="41"/>
      <c r="L75" s="41"/>
      <c r="M75" s="41"/>
      <c r="N75" s="41"/>
      <c r="O75" s="41"/>
      <c r="P75" s="41"/>
      <c r="Q75" s="41"/>
      <c r="R75" s="41"/>
      <c r="S75" s="42"/>
    </row>
    <row r="76" spans="1:19" ht="53.25" customHeight="1" x14ac:dyDescent="0.25">
      <c r="A76" s="143"/>
      <c r="B76" s="56"/>
      <c r="C76" s="141"/>
      <c r="D76" s="65"/>
      <c r="E76" s="65"/>
      <c r="F76" s="49"/>
      <c r="G76" s="49"/>
      <c r="H76" s="49"/>
      <c r="I76" s="49"/>
      <c r="J76" s="58" t="s">
        <v>75</v>
      </c>
      <c r="K76" s="59"/>
      <c r="L76" s="59"/>
      <c r="M76" s="59"/>
      <c r="N76" s="59"/>
      <c r="O76" s="59"/>
      <c r="P76" s="59"/>
      <c r="Q76" s="59"/>
      <c r="R76" s="59"/>
      <c r="S76" s="60"/>
    </row>
    <row r="77" spans="1:19" ht="194.25" customHeight="1" thickBot="1" x14ac:dyDescent="0.3">
      <c r="A77" s="143"/>
      <c r="B77" s="56"/>
      <c r="C77" s="141"/>
      <c r="D77" s="65"/>
      <c r="E77" s="65"/>
      <c r="F77" s="49"/>
      <c r="G77" s="49"/>
      <c r="H77" s="49"/>
      <c r="I77" s="49"/>
      <c r="J77" s="115" t="s">
        <v>73</v>
      </c>
      <c r="K77" s="116"/>
      <c r="L77" s="116"/>
      <c r="M77" s="116"/>
      <c r="N77" s="116"/>
      <c r="O77" s="116"/>
      <c r="P77" s="116"/>
      <c r="Q77" s="116"/>
      <c r="R77" s="116"/>
      <c r="S77" s="117"/>
    </row>
    <row r="78" spans="1:19" ht="52.5" customHeight="1" thickBot="1" x14ac:dyDescent="0.3">
      <c r="A78" s="16"/>
      <c r="B78" s="13"/>
      <c r="C78" s="34"/>
      <c r="D78" s="36"/>
      <c r="E78" s="36"/>
      <c r="F78" s="35"/>
      <c r="G78" s="35"/>
      <c r="H78" s="35"/>
      <c r="I78" s="35"/>
      <c r="J78" s="14"/>
      <c r="K78" s="14"/>
      <c r="L78" s="14"/>
      <c r="M78" s="14"/>
      <c r="N78" s="14"/>
      <c r="O78" s="14"/>
      <c r="P78" s="14"/>
      <c r="Q78" s="14"/>
      <c r="R78" s="14"/>
      <c r="S78" s="15"/>
    </row>
    <row r="79" spans="1:19" ht="36.75" customHeight="1" x14ac:dyDescent="0.5">
      <c r="A79" s="87" t="s">
        <v>5</v>
      </c>
      <c r="B79" s="93" t="s">
        <v>6</v>
      </c>
      <c r="C79" s="94"/>
      <c r="D79" s="99" t="s">
        <v>7</v>
      </c>
      <c r="E79" s="99"/>
      <c r="F79" s="99" t="s">
        <v>8</v>
      </c>
      <c r="G79" s="99"/>
      <c r="H79" s="99"/>
      <c r="I79" s="99"/>
      <c r="J79" s="100" t="s">
        <v>9</v>
      </c>
      <c r="K79" s="101"/>
      <c r="L79" s="101"/>
      <c r="M79" s="101"/>
      <c r="N79" s="101"/>
      <c r="O79" s="101"/>
      <c r="P79" s="101"/>
      <c r="Q79" s="101"/>
      <c r="R79" s="101"/>
      <c r="S79" s="102"/>
    </row>
    <row r="80" spans="1:19" ht="30.75" customHeight="1" x14ac:dyDescent="0.5">
      <c r="A80" s="88"/>
      <c r="B80" s="95"/>
      <c r="C80" s="96"/>
      <c r="D80" s="25" t="s">
        <v>10</v>
      </c>
      <c r="E80" s="25" t="s">
        <v>11</v>
      </c>
      <c r="F80" s="109" t="s">
        <v>12</v>
      </c>
      <c r="G80" s="109"/>
      <c r="H80" s="109" t="s">
        <v>13</v>
      </c>
      <c r="I80" s="109"/>
      <c r="J80" s="103"/>
      <c r="K80" s="104"/>
      <c r="L80" s="104"/>
      <c r="M80" s="104"/>
      <c r="N80" s="104"/>
      <c r="O80" s="104"/>
      <c r="P80" s="104"/>
      <c r="Q80" s="104"/>
      <c r="R80" s="104"/>
      <c r="S80" s="105"/>
    </row>
    <row r="81" spans="1:19" ht="29.25" customHeight="1" x14ac:dyDescent="0.25">
      <c r="A81" s="89"/>
      <c r="B81" s="97"/>
      <c r="C81" s="98"/>
      <c r="D81" s="26" t="s">
        <v>14</v>
      </c>
      <c r="E81" s="26" t="s">
        <v>15</v>
      </c>
      <c r="F81" s="64" t="s">
        <v>16</v>
      </c>
      <c r="G81" s="64"/>
      <c r="H81" s="64" t="s">
        <v>17</v>
      </c>
      <c r="I81" s="64"/>
      <c r="J81" s="106"/>
      <c r="K81" s="107"/>
      <c r="L81" s="107"/>
      <c r="M81" s="107"/>
      <c r="N81" s="107"/>
      <c r="O81" s="107"/>
      <c r="P81" s="107"/>
      <c r="Q81" s="107"/>
      <c r="R81" s="107"/>
      <c r="S81" s="108"/>
    </row>
    <row r="82" spans="1:19" ht="62.25" customHeight="1" x14ac:dyDescent="0.25">
      <c r="A82" s="142">
        <v>6</v>
      </c>
      <c r="B82" s="78" t="s">
        <v>18</v>
      </c>
      <c r="C82" s="81" t="s">
        <v>30</v>
      </c>
      <c r="D82" s="69">
        <f>IF(D87=0,0,ROUND(D85/D87*100,1))</f>
        <v>44.6</v>
      </c>
      <c r="E82" s="69">
        <f>IF(E87=0,0,ROUND(E85/E87*100,1))</f>
        <v>32.4</v>
      </c>
      <c r="F82" s="72">
        <f>E82-D82</f>
        <v>-12.200000000000003</v>
      </c>
      <c r="G82" s="73"/>
      <c r="H82" s="72">
        <f>IF(D82=0,0,ROUND(E82/D82*100,1))</f>
        <v>72.599999999999994</v>
      </c>
      <c r="I82" s="73"/>
      <c r="J82" s="50" t="s">
        <v>71</v>
      </c>
      <c r="K82" s="51"/>
      <c r="L82" s="51"/>
      <c r="M82" s="51"/>
      <c r="N82" s="51"/>
      <c r="O82" s="51"/>
      <c r="P82" s="51"/>
      <c r="Q82" s="51"/>
      <c r="R82" s="51"/>
      <c r="S82" s="52"/>
    </row>
    <row r="83" spans="1:19" ht="171" customHeight="1" x14ac:dyDescent="0.25">
      <c r="A83" s="143"/>
      <c r="B83" s="79"/>
      <c r="C83" s="82"/>
      <c r="D83" s="70"/>
      <c r="E83" s="70"/>
      <c r="F83" s="74"/>
      <c r="G83" s="75"/>
      <c r="H83" s="74"/>
      <c r="I83" s="75"/>
      <c r="J83" s="53"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32.4 por ciento en comparación con la meta programada del 44.6 por ciento, representa un cumplimiento de la meta del 72.6 por ciento, colocando el indicador en un semáforo de color ROJO. 
SI hubo variación en el indicador y SI hubo variación en variables.</v>
      </c>
      <c r="K83" s="54"/>
      <c r="L83" s="54"/>
      <c r="M83" s="54"/>
      <c r="N83" s="54"/>
      <c r="O83" s="54"/>
      <c r="P83" s="54"/>
      <c r="Q83" s="54"/>
      <c r="R83" s="54"/>
      <c r="S83" s="55"/>
    </row>
    <row r="84" spans="1:19" ht="273" customHeight="1" x14ac:dyDescent="0.25">
      <c r="A84" s="143"/>
      <c r="B84" s="80"/>
      <c r="C84" s="83"/>
      <c r="D84" s="71"/>
      <c r="E84" s="71"/>
      <c r="F84" s="76"/>
      <c r="G84" s="77"/>
      <c r="H84" s="76"/>
      <c r="I84" s="77"/>
      <c r="J84" s="40" t="s">
        <v>106</v>
      </c>
      <c r="K84" s="41"/>
      <c r="L84" s="41"/>
      <c r="M84" s="41"/>
      <c r="N84" s="41"/>
      <c r="O84" s="41"/>
      <c r="P84" s="41"/>
      <c r="Q84" s="41"/>
      <c r="R84" s="41"/>
      <c r="S84" s="42"/>
    </row>
    <row r="85" spans="1:19" ht="37.5" customHeight="1" x14ac:dyDescent="0.25">
      <c r="A85" s="143"/>
      <c r="B85" s="56" t="s">
        <v>19</v>
      </c>
      <c r="C85" s="57" t="s">
        <v>31</v>
      </c>
      <c r="D85" s="65">
        <v>15650</v>
      </c>
      <c r="E85" s="65">
        <v>13962</v>
      </c>
      <c r="F85" s="49">
        <f t="shared" ref="F85" si="6">E85-D85</f>
        <v>-1688</v>
      </c>
      <c r="G85" s="49"/>
      <c r="H85" s="49">
        <f t="shared" ref="H85" si="7">IF(D85=0,0,ROUND(E85/D85*100,1))</f>
        <v>89.2</v>
      </c>
      <c r="I85" s="49"/>
      <c r="J85" s="50" t="s">
        <v>72</v>
      </c>
      <c r="K85" s="51"/>
      <c r="L85" s="51"/>
      <c r="M85" s="51"/>
      <c r="N85" s="51"/>
      <c r="O85" s="51"/>
      <c r="P85" s="51"/>
      <c r="Q85" s="51"/>
      <c r="R85" s="51"/>
      <c r="S85" s="52"/>
    </row>
    <row r="86" spans="1:19" ht="234.75" customHeight="1" thickBot="1" x14ac:dyDescent="0.3">
      <c r="A86" s="143"/>
      <c r="B86" s="56"/>
      <c r="C86" s="57"/>
      <c r="D86" s="65"/>
      <c r="E86" s="65"/>
      <c r="F86" s="49"/>
      <c r="G86" s="49"/>
      <c r="H86" s="49"/>
      <c r="I86" s="49"/>
      <c r="J86" s="61" t="s">
        <v>88</v>
      </c>
      <c r="K86" s="62"/>
      <c r="L86" s="62"/>
      <c r="M86" s="62"/>
      <c r="N86" s="62"/>
      <c r="O86" s="62"/>
      <c r="P86" s="62"/>
      <c r="Q86" s="62"/>
      <c r="R86" s="62"/>
      <c r="S86" s="63"/>
    </row>
    <row r="87" spans="1:19" ht="32.25" customHeight="1" x14ac:dyDescent="0.25">
      <c r="A87" s="143"/>
      <c r="B87" s="56" t="s">
        <v>20</v>
      </c>
      <c r="C87" s="141" t="s">
        <v>48</v>
      </c>
      <c r="D87" s="65">
        <v>35073</v>
      </c>
      <c r="E87" s="65">
        <v>43036</v>
      </c>
      <c r="F87" s="49">
        <f>E87-D87</f>
        <v>7963</v>
      </c>
      <c r="G87" s="49"/>
      <c r="H87" s="49">
        <f>IF(D87=0,0,ROUND(E87/D87*100,1))</f>
        <v>122.7</v>
      </c>
      <c r="I87" s="49"/>
      <c r="J87" s="58" t="s">
        <v>74</v>
      </c>
      <c r="K87" s="59"/>
      <c r="L87" s="59"/>
      <c r="M87" s="59"/>
      <c r="N87" s="59"/>
      <c r="O87" s="59"/>
      <c r="P87" s="59"/>
      <c r="Q87" s="59"/>
      <c r="R87" s="59"/>
      <c r="S87" s="60"/>
    </row>
    <row r="88" spans="1:19" ht="219.75" customHeight="1" x14ac:dyDescent="0.25">
      <c r="A88" s="143"/>
      <c r="B88" s="56"/>
      <c r="C88" s="141"/>
      <c r="D88" s="65"/>
      <c r="E88" s="65"/>
      <c r="F88" s="49"/>
      <c r="G88" s="49"/>
      <c r="H88" s="49"/>
      <c r="I88" s="49"/>
      <c r="J88" s="40" t="s">
        <v>107</v>
      </c>
      <c r="K88" s="41"/>
      <c r="L88" s="41"/>
      <c r="M88" s="41"/>
      <c r="N88" s="41"/>
      <c r="O88" s="41"/>
      <c r="P88" s="41"/>
      <c r="Q88" s="41"/>
      <c r="R88" s="41"/>
      <c r="S88" s="42"/>
    </row>
    <row r="89" spans="1:19" ht="51.75" customHeight="1" x14ac:dyDescent="0.25">
      <c r="A89" s="143"/>
      <c r="B89" s="56"/>
      <c r="C89" s="141"/>
      <c r="D89" s="65"/>
      <c r="E89" s="65"/>
      <c r="F89" s="49"/>
      <c r="G89" s="49"/>
      <c r="H89" s="49"/>
      <c r="I89" s="49"/>
      <c r="J89" s="58" t="s">
        <v>75</v>
      </c>
      <c r="K89" s="59"/>
      <c r="L89" s="59"/>
      <c r="M89" s="59"/>
      <c r="N89" s="59"/>
      <c r="O89" s="59"/>
      <c r="P89" s="59"/>
      <c r="Q89" s="59"/>
      <c r="R89" s="59"/>
      <c r="S89" s="60"/>
    </row>
    <row r="90" spans="1:19" ht="219.75" customHeight="1" thickBot="1" x14ac:dyDescent="0.3">
      <c r="A90" s="144"/>
      <c r="B90" s="56"/>
      <c r="C90" s="141"/>
      <c r="D90" s="65"/>
      <c r="E90" s="65"/>
      <c r="F90" s="49"/>
      <c r="G90" s="49"/>
      <c r="H90" s="49"/>
      <c r="I90" s="49"/>
      <c r="J90" s="115" t="s">
        <v>73</v>
      </c>
      <c r="K90" s="116"/>
      <c r="L90" s="116"/>
      <c r="M90" s="116"/>
      <c r="N90" s="116"/>
      <c r="O90" s="116"/>
      <c r="P90" s="116"/>
      <c r="Q90" s="116"/>
      <c r="R90" s="116"/>
      <c r="S90" s="117"/>
    </row>
    <row r="91" spans="1:19" ht="48.75" customHeight="1" thickBot="1" x14ac:dyDescent="0.3">
      <c r="A91" s="123"/>
      <c r="B91" s="139"/>
      <c r="C91" s="139"/>
      <c r="D91" s="139"/>
      <c r="E91" s="139"/>
      <c r="F91" s="139"/>
      <c r="G91" s="139"/>
      <c r="H91" s="139"/>
      <c r="I91" s="139"/>
      <c r="J91" s="139"/>
      <c r="K91" s="139"/>
      <c r="L91" s="139"/>
      <c r="M91" s="139"/>
      <c r="N91" s="139"/>
      <c r="O91" s="139"/>
      <c r="P91" s="139"/>
      <c r="Q91" s="139"/>
      <c r="R91" s="139"/>
      <c r="S91" s="140"/>
    </row>
    <row r="92" spans="1:19" ht="45" customHeight="1" x14ac:dyDescent="0.5">
      <c r="A92" s="87" t="s">
        <v>5</v>
      </c>
      <c r="B92" s="93" t="s">
        <v>6</v>
      </c>
      <c r="C92" s="94"/>
      <c r="D92" s="99" t="s">
        <v>7</v>
      </c>
      <c r="E92" s="99"/>
      <c r="F92" s="99" t="s">
        <v>8</v>
      </c>
      <c r="G92" s="99"/>
      <c r="H92" s="99"/>
      <c r="I92" s="99"/>
      <c r="J92" s="100" t="s">
        <v>9</v>
      </c>
      <c r="K92" s="101"/>
      <c r="L92" s="101"/>
      <c r="M92" s="101"/>
      <c r="N92" s="101"/>
      <c r="O92" s="101"/>
      <c r="P92" s="101"/>
      <c r="Q92" s="101"/>
      <c r="R92" s="101"/>
      <c r="S92" s="102"/>
    </row>
    <row r="93" spans="1:19" ht="30" customHeight="1" x14ac:dyDescent="0.5">
      <c r="A93" s="88"/>
      <c r="B93" s="95"/>
      <c r="C93" s="96"/>
      <c r="D93" s="25" t="s">
        <v>10</v>
      </c>
      <c r="E93" s="25" t="s">
        <v>11</v>
      </c>
      <c r="F93" s="109" t="s">
        <v>12</v>
      </c>
      <c r="G93" s="109"/>
      <c r="H93" s="109" t="s">
        <v>13</v>
      </c>
      <c r="I93" s="109"/>
      <c r="J93" s="103"/>
      <c r="K93" s="104"/>
      <c r="L93" s="104"/>
      <c r="M93" s="104"/>
      <c r="N93" s="104"/>
      <c r="O93" s="104"/>
      <c r="P93" s="104"/>
      <c r="Q93" s="104"/>
      <c r="R93" s="104"/>
      <c r="S93" s="105"/>
    </row>
    <row r="94" spans="1:19" ht="30" customHeight="1" x14ac:dyDescent="0.25">
      <c r="A94" s="89"/>
      <c r="B94" s="97"/>
      <c r="C94" s="98"/>
      <c r="D94" s="26" t="s">
        <v>14</v>
      </c>
      <c r="E94" s="26" t="s">
        <v>15</v>
      </c>
      <c r="F94" s="64" t="s">
        <v>16</v>
      </c>
      <c r="G94" s="64"/>
      <c r="H94" s="64" t="s">
        <v>17</v>
      </c>
      <c r="I94" s="64"/>
      <c r="J94" s="106"/>
      <c r="K94" s="107"/>
      <c r="L94" s="107"/>
      <c r="M94" s="107"/>
      <c r="N94" s="107"/>
      <c r="O94" s="107"/>
      <c r="P94" s="107"/>
      <c r="Q94" s="107"/>
      <c r="R94" s="107"/>
      <c r="S94" s="108"/>
    </row>
    <row r="95" spans="1:19" ht="43.5" customHeight="1" x14ac:dyDescent="0.25">
      <c r="A95" s="142">
        <v>7</v>
      </c>
      <c r="B95" s="78" t="s">
        <v>18</v>
      </c>
      <c r="C95" s="81" t="s">
        <v>70</v>
      </c>
      <c r="D95" s="69">
        <f>IF(D100=0,0,ROUND(D98/D100*100,1))</f>
        <v>94.5</v>
      </c>
      <c r="E95" s="69">
        <f>IF(E100=0,0,ROUND(E98/E100*100,1))</f>
        <v>107.9</v>
      </c>
      <c r="F95" s="72">
        <f>E95-D95</f>
        <v>13.400000000000006</v>
      </c>
      <c r="G95" s="73"/>
      <c r="H95" s="72">
        <f>IF(D95=0,0,ROUND(E95/D95*100,1))</f>
        <v>114.2</v>
      </c>
      <c r="I95" s="73"/>
      <c r="J95" s="50" t="s">
        <v>71</v>
      </c>
      <c r="K95" s="51"/>
      <c r="L95" s="51"/>
      <c r="M95" s="51"/>
      <c r="N95" s="51"/>
      <c r="O95" s="51"/>
      <c r="P95" s="51"/>
      <c r="Q95" s="51"/>
      <c r="R95" s="51"/>
      <c r="S95" s="52"/>
    </row>
    <row r="96" spans="1:19" ht="167.25" customHeight="1" x14ac:dyDescent="0.25">
      <c r="A96" s="143"/>
      <c r="B96" s="79"/>
      <c r="C96" s="82"/>
      <c r="D96" s="70"/>
      <c r="E96" s="70"/>
      <c r="F96" s="74"/>
      <c r="G96" s="75"/>
      <c r="H96" s="74"/>
      <c r="I96" s="75"/>
      <c r="J96" s="53" t="str">
        <f>"El indicador al final del período de evaluación registró un alcanzado del "&amp;E95&amp;" por ciento en comparación con la meta programada del "&amp;D95&amp;" por ciento, representa un cumplimiento de la meta del "&amp;H95&amp;" por ciento, colocando el indicador en un semáforo de color "&amp;IF(AND(D95=0,H95=0),"",IF(AND(H95&gt;=95,H95&lt;=105,H98&gt;=95,H98&lt;=105,H100&gt;=95,H100&lt;=105),"VERDE:SE LOGRÓ LA META",IF(AND(H95&gt;=95,H95&lt;=105,H98&lt;95),"VERDE:AUNQUE EL INDICADOR ES VERDE, HAY VARIACIÓN EN VARIABLES",IF(AND(H95&gt;=95,H95&lt;=105,H98&gt;105),"VERDE:AUNQUE EL INDICADOR ES VERDE, HAY VARIACIÓN EN VARIABLES",IF(AND(H95&gt;=95,H95&lt;=105,H100&lt;95),"VERDE:AUNQUE EL INDICADOR ES VERDE, HAY VARIACIÓN EN VARIABLES",IF(AND(H95&gt;=95,H95&lt;=105,H100&gt;105),"VERDE:AUNQUE EL INDICADOR ES VERDE, HAY VARIACIÓN EN VARIABLES",IF(OR(AND(H95&gt;=90,H95&lt;95),AND(H95&gt;105,H95&lt;=110)),"AMARILLO",IF(OR(H95&lt;90,H95&gt;110),"ROJO",IF(AND(D95&lt;&gt;0,E95=0),"ROJO","")))))))))&amp;". 
"&amp;IF(AND(D95=0,E95=0),"NO",IF(OR(H95&lt;95,H95&gt;105),"SI","NO"))&amp;" hubo variación en el indicador y "&amp;IF(AND(D98=0,D100=0,H98=0,H100=0),"NO",IF(OR(H98&lt;95,H98&gt;105,H100&lt;95,H100&gt;105),"SI","NO"))&amp;" hubo variación en variables."</f>
        <v>El indicador al final del período de evaluación registró un alcanzado del 107.9 por ciento en comparación con la meta programada del 94.5 por ciento, representa un cumplimiento de la meta del 114.2 por ciento, colocando el indicador en un semáforo de color ROJO. 
SI hubo variación en el indicador y SI hubo variación en variables.</v>
      </c>
      <c r="K96" s="54"/>
      <c r="L96" s="54"/>
      <c r="M96" s="54"/>
      <c r="N96" s="54"/>
      <c r="O96" s="54"/>
      <c r="P96" s="54"/>
      <c r="Q96" s="54"/>
      <c r="R96" s="54"/>
      <c r="S96" s="55"/>
    </row>
    <row r="97" spans="1:19" ht="291" customHeight="1" x14ac:dyDescent="0.25">
      <c r="A97" s="143"/>
      <c r="B97" s="80"/>
      <c r="C97" s="83"/>
      <c r="D97" s="71"/>
      <c r="E97" s="71"/>
      <c r="F97" s="76"/>
      <c r="G97" s="77"/>
      <c r="H97" s="76"/>
      <c r="I97" s="77"/>
      <c r="J97" s="40" t="s">
        <v>108</v>
      </c>
      <c r="K97" s="41"/>
      <c r="L97" s="41"/>
      <c r="M97" s="41"/>
      <c r="N97" s="41"/>
      <c r="O97" s="41"/>
      <c r="P97" s="41"/>
      <c r="Q97" s="41"/>
      <c r="R97" s="41"/>
      <c r="S97" s="42"/>
    </row>
    <row r="98" spans="1:19" ht="39.75" customHeight="1" x14ac:dyDescent="0.25">
      <c r="A98" s="143"/>
      <c r="B98" s="110" t="s">
        <v>19</v>
      </c>
      <c r="C98" s="129" t="s">
        <v>69</v>
      </c>
      <c r="D98" s="126">
        <v>69910</v>
      </c>
      <c r="E98" s="126">
        <v>79814</v>
      </c>
      <c r="F98" s="72">
        <f t="shared" ref="F98" si="8">E98-D98</f>
        <v>9904</v>
      </c>
      <c r="G98" s="73"/>
      <c r="H98" s="72">
        <f t="shared" ref="H98" si="9">IF(D98=0,0,ROUND(E98/D98*100,1))</f>
        <v>114.2</v>
      </c>
      <c r="I98" s="73"/>
      <c r="J98" s="50" t="s">
        <v>72</v>
      </c>
      <c r="K98" s="51"/>
      <c r="L98" s="51"/>
      <c r="M98" s="51"/>
      <c r="N98" s="51"/>
      <c r="O98" s="51"/>
      <c r="P98" s="51"/>
      <c r="Q98" s="51"/>
      <c r="R98" s="51"/>
      <c r="S98" s="52"/>
    </row>
    <row r="99" spans="1:19" ht="219.75" customHeight="1" thickBot="1" x14ac:dyDescent="0.3">
      <c r="A99" s="143"/>
      <c r="B99" s="111"/>
      <c r="C99" s="130"/>
      <c r="D99" s="127"/>
      <c r="E99" s="127"/>
      <c r="F99" s="76"/>
      <c r="G99" s="77"/>
      <c r="H99" s="76"/>
      <c r="I99" s="77"/>
      <c r="J99" s="61" t="s">
        <v>90</v>
      </c>
      <c r="K99" s="62"/>
      <c r="L99" s="62"/>
      <c r="M99" s="62"/>
      <c r="N99" s="62"/>
      <c r="O99" s="62"/>
      <c r="P99" s="62"/>
      <c r="Q99" s="62"/>
      <c r="R99" s="62"/>
      <c r="S99" s="63"/>
    </row>
    <row r="100" spans="1:19" ht="36" customHeight="1" x14ac:dyDescent="0.25">
      <c r="A100" s="143"/>
      <c r="B100" s="56" t="s">
        <v>20</v>
      </c>
      <c r="C100" s="141" t="s">
        <v>68</v>
      </c>
      <c r="D100" s="146">
        <v>73979</v>
      </c>
      <c r="E100" s="145">
        <f>D100</f>
        <v>73979</v>
      </c>
      <c r="F100" s="49">
        <f>E100-D100</f>
        <v>0</v>
      </c>
      <c r="G100" s="49"/>
      <c r="H100" s="49">
        <f>IF(D100=0,0,ROUND(E100/D100*100,1))</f>
        <v>100</v>
      </c>
      <c r="I100" s="49"/>
      <c r="J100" s="58" t="s">
        <v>74</v>
      </c>
      <c r="K100" s="59"/>
      <c r="L100" s="59"/>
      <c r="M100" s="59"/>
      <c r="N100" s="59"/>
      <c r="O100" s="59"/>
      <c r="P100" s="59"/>
      <c r="Q100" s="59"/>
      <c r="R100" s="59"/>
      <c r="S100" s="60"/>
    </row>
    <row r="101" spans="1:19" ht="199.5" customHeight="1" thickBot="1" x14ac:dyDescent="0.3">
      <c r="A101" s="143"/>
      <c r="B101" s="56"/>
      <c r="C101" s="141"/>
      <c r="D101" s="146"/>
      <c r="E101" s="145"/>
      <c r="F101" s="49"/>
      <c r="G101" s="49"/>
      <c r="H101" s="49"/>
      <c r="I101" s="49"/>
      <c r="J101" s="115" t="s">
        <v>73</v>
      </c>
      <c r="K101" s="116"/>
      <c r="L101" s="116"/>
      <c r="M101" s="116"/>
      <c r="N101" s="116"/>
      <c r="O101" s="116"/>
      <c r="P101" s="116"/>
      <c r="Q101" s="116"/>
      <c r="R101" s="116"/>
      <c r="S101" s="117"/>
    </row>
    <row r="102" spans="1:19" ht="61.5" customHeight="1" x14ac:dyDescent="0.25">
      <c r="A102" s="143"/>
      <c r="B102" s="56"/>
      <c r="C102" s="141"/>
      <c r="D102" s="146"/>
      <c r="E102" s="145"/>
      <c r="F102" s="49"/>
      <c r="G102" s="49"/>
      <c r="H102" s="49"/>
      <c r="I102" s="49"/>
      <c r="J102" s="58" t="s">
        <v>75</v>
      </c>
      <c r="K102" s="59"/>
      <c r="L102" s="59"/>
      <c r="M102" s="59"/>
      <c r="N102" s="59"/>
      <c r="O102" s="59"/>
      <c r="P102" s="59"/>
      <c r="Q102" s="59"/>
      <c r="R102" s="59"/>
      <c r="S102" s="60"/>
    </row>
    <row r="103" spans="1:19" ht="199.5" customHeight="1" thickBot="1" x14ac:dyDescent="0.3">
      <c r="A103" s="144"/>
      <c r="B103" s="56"/>
      <c r="C103" s="141"/>
      <c r="D103" s="146"/>
      <c r="E103" s="145"/>
      <c r="F103" s="49"/>
      <c r="G103" s="49"/>
      <c r="H103" s="49"/>
      <c r="I103" s="49"/>
      <c r="J103" s="115" t="s">
        <v>73</v>
      </c>
      <c r="K103" s="116"/>
      <c r="L103" s="116"/>
      <c r="M103" s="116"/>
      <c r="N103" s="116"/>
      <c r="O103" s="116"/>
      <c r="P103" s="116"/>
      <c r="Q103" s="116"/>
      <c r="R103" s="116"/>
      <c r="S103" s="117"/>
    </row>
    <row r="104" spans="1:19" ht="42.75" customHeight="1" thickBot="1" x14ac:dyDescent="0.3">
      <c r="A104" s="10"/>
      <c r="B104" s="11"/>
      <c r="C104" s="11"/>
      <c r="D104" s="11"/>
      <c r="E104" s="11"/>
      <c r="F104" s="11"/>
      <c r="G104" s="11"/>
      <c r="H104" s="11"/>
      <c r="I104" s="11"/>
      <c r="J104" s="11"/>
      <c r="K104" s="11"/>
      <c r="L104" s="11"/>
      <c r="M104" s="11"/>
      <c r="N104" s="11"/>
      <c r="O104" s="11"/>
      <c r="P104" s="11"/>
      <c r="Q104" s="11"/>
      <c r="R104" s="11"/>
      <c r="S104" s="11"/>
    </row>
    <row r="105" spans="1:19" ht="26.25" customHeight="1" x14ac:dyDescent="0.5">
      <c r="A105" s="87" t="s">
        <v>5</v>
      </c>
      <c r="B105" s="93" t="s">
        <v>6</v>
      </c>
      <c r="C105" s="94"/>
      <c r="D105" s="99" t="s">
        <v>7</v>
      </c>
      <c r="E105" s="99"/>
      <c r="F105" s="99" t="s">
        <v>8</v>
      </c>
      <c r="G105" s="99"/>
      <c r="H105" s="99"/>
      <c r="I105" s="99"/>
      <c r="J105" s="100" t="s">
        <v>9</v>
      </c>
      <c r="K105" s="101"/>
      <c r="L105" s="101"/>
      <c r="M105" s="101"/>
      <c r="N105" s="101"/>
      <c r="O105" s="101"/>
      <c r="P105" s="101"/>
      <c r="Q105" s="101"/>
      <c r="R105" s="101"/>
      <c r="S105" s="102"/>
    </row>
    <row r="106" spans="1:19" ht="30" customHeight="1" x14ac:dyDescent="0.5">
      <c r="A106" s="88"/>
      <c r="B106" s="95"/>
      <c r="C106" s="96"/>
      <c r="D106" s="25" t="s">
        <v>10</v>
      </c>
      <c r="E106" s="25" t="s">
        <v>11</v>
      </c>
      <c r="F106" s="109" t="s">
        <v>12</v>
      </c>
      <c r="G106" s="109"/>
      <c r="H106" s="109" t="s">
        <v>13</v>
      </c>
      <c r="I106" s="109"/>
      <c r="J106" s="103"/>
      <c r="K106" s="104"/>
      <c r="L106" s="104"/>
      <c r="M106" s="104"/>
      <c r="N106" s="104"/>
      <c r="O106" s="104"/>
      <c r="P106" s="104"/>
      <c r="Q106" s="104"/>
      <c r="R106" s="104"/>
      <c r="S106" s="105"/>
    </row>
    <row r="107" spans="1:19" ht="26.25" customHeight="1" x14ac:dyDescent="0.25">
      <c r="A107" s="89"/>
      <c r="B107" s="97"/>
      <c r="C107" s="98"/>
      <c r="D107" s="26" t="s">
        <v>14</v>
      </c>
      <c r="E107" s="26" t="s">
        <v>15</v>
      </c>
      <c r="F107" s="64" t="s">
        <v>16</v>
      </c>
      <c r="G107" s="64"/>
      <c r="H107" s="64" t="s">
        <v>17</v>
      </c>
      <c r="I107" s="64"/>
      <c r="J107" s="106"/>
      <c r="K107" s="107"/>
      <c r="L107" s="107"/>
      <c r="M107" s="107"/>
      <c r="N107" s="107"/>
      <c r="O107" s="107"/>
      <c r="P107" s="107"/>
      <c r="Q107" s="107"/>
      <c r="R107" s="107"/>
      <c r="S107" s="108"/>
    </row>
    <row r="108" spans="1:19" ht="63" customHeight="1" x14ac:dyDescent="0.25">
      <c r="A108" s="142">
        <v>8</v>
      </c>
      <c r="B108" s="78" t="s">
        <v>18</v>
      </c>
      <c r="C108" s="81" t="s">
        <v>49</v>
      </c>
      <c r="D108" s="69">
        <f>IF(D113=0,0,ROUND(D111/D113*100,1))</f>
        <v>86.2</v>
      </c>
      <c r="E108" s="69">
        <f>IF(E113=0,0,ROUND(E111/E113*100,1))</f>
        <v>92.9</v>
      </c>
      <c r="F108" s="72">
        <f>E108-D108</f>
        <v>6.7000000000000028</v>
      </c>
      <c r="G108" s="73"/>
      <c r="H108" s="72">
        <f>IF(D108=0,0,ROUND(E108/D108*100,1))</f>
        <v>107.8</v>
      </c>
      <c r="I108" s="73"/>
      <c r="J108" s="50" t="s">
        <v>71</v>
      </c>
      <c r="K108" s="51"/>
      <c r="L108" s="51"/>
      <c r="M108" s="51"/>
      <c r="N108" s="51"/>
      <c r="O108" s="51"/>
      <c r="P108" s="51"/>
      <c r="Q108" s="51"/>
      <c r="R108" s="51"/>
      <c r="S108" s="52"/>
    </row>
    <row r="109" spans="1:19" ht="165.75" customHeight="1" x14ac:dyDescent="0.25">
      <c r="A109" s="143"/>
      <c r="B109" s="79"/>
      <c r="C109" s="82"/>
      <c r="D109" s="70"/>
      <c r="E109" s="70"/>
      <c r="F109" s="74"/>
      <c r="G109" s="75"/>
      <c r="H109" s="74"/>
      <c r="I109" s="75"/>
      <c r="J109" s="53" t="str">
        <f>"El indicador al final del período de evaluación registró un alcanzado del "&amp;E108&amp;" por ciento en comparación con la meta programada del "&amp;D108&amp;" por ciento, representa un cumplimiento de la meta del "&amp;H108&amp;" por ciento, colocando el indicador en un semáforo de color "&amp;IF(AND(D108=0,H108=0),"",IF(AND(H108&gt;=95,H108&lt;=105,H111&gt;=95,H111&lt;=105,H113&gt;=95,H113&lt;=105),"VERDE:SE LOGRÓ LA META",IF(AND(H108&gt;=95,H108&lt;=105,H111&lt;95),"VERDE:AUNQUE EL INDICADOR ES VERDE, HAY VARIACIÓN EN VARIABLES",IF(AND(H108&gt;=95,H108&lt;=105,H111&gt;105),"VERDE:AUNQUE EL INDICADOR ES VERDE, HAY VARIACIÓN EN VARIABLES",IF(AND(H108&gt;=95,H108&lt;=105,H113&lt;95),"VERDE:AUNQUE EL INDICADOR ES VERDE, HAY VARIACIÓN EN VARIABLES",IF(AND(H108&gt;=95,H108&lt;=105,H113&gt;105),"VERDE:AUNQUE EL INDICADOR ES VERDE, HAY VARIACIÓN EN VARIABLES",IF(OR(AND(H108&gt;=90,H108&lt;95),AND(H108&gt;105,H108&lt;=110)),"AMARILLO",IF(OR(H108&lt;90,H108&gt;110),"ROJO",IF(AND(D108&lt;&gt;0,E108=0),"ROJO","")))))))))&amp;". 
"&amp;IF(AND(D108=0,E108=0),"NO",IF(OR(H108&lt;95,H108&gt;105),"SI","NO"))&amp;" hubo variación en el indicador y "&amp;IF(AND(D111=0,D113=0,H111=0,H113=0),"NO",IF(OR(H111&lt;95,H111&gt;105,H113&lt;95,H113&gt;105),"SI","NO"))&amp;" hubo variación en variables."</f>
        <v>El indicador al final del período de evaluación registró un alcanzado del 92.9 por ciento en comparación con la meta programada del 86.2 por ciento, representa un cumplimiento de la meta del 107.8 por ciento, colocando el indicador en un semáforo de color AMARILLO. 
SI hubo variación en el indicador y SI hubo variación en variables.</v>
      </c>
      <c r="K109" s="54"/>
      <c r="L109" s="54"/>
      <c r="M109" s="54"/>
      <c r="N109" s="54"/>
      <c r="O109" s="54"/>
      <c r="P109" s="54"/>
      <c r="Q109" s="54"/>
      <c r="R109" s="54"/>
      <c r="S109" s="55"/>
    </row>
    <row r="110" spans="1:19" ht="255.75" customHeight="1" x14ac:dyDescent="0.25">
      <c r="A110" s="143"/>
      <c r="B110" s="80"/>
      <c r="C110" s="83"/>
      <c r="D110" s="71"/>
      <c r="E110" s="71"/>
      <c r="F110" s="76"/>
      <c r="G110" s="77"/>
      <c r="H110" s="76"/>
      <c r="I110" s="77"/>
      <c r="J110" s="40" t="s">
        <v>109</v>
      </c>
      <c r="K110" s="41"/>
      <c r="L110" s="41"/>
      <c r="M110" s="41"/>
      <c r="N110" s="41"/>
      <c r="O110" s="41"/>
      <c r="P110" s="41"/>
      <c r="Q110" s="41"/>
      <c r="R110" s="41"/>
      <c r="S110" s="42"/>
    </row>
    <row r="111" spans="1:19" ht="38.25" customHeight="1" x14ac:dyDescent="0.25">
      <c r="A111" s="143"/>
      <c r="B111" s="56" t="s">
        <v>19</v>
      </c>
      <c r="C111" s="147" t="s">
        <v>50</v>
      </c>
      <c r="D111" s="126">
        <v>487</v>
      </c>
      <c r="E111" s="126">
        <v>527</v>
      </c>
      <c r="F111" s="49">
        <f t="shared" ref="F111" si="10">E111-D111</f>
        <v>40</v>
      </c>
      <c r="G111" s="49"/>
      <c r="H111" s="49">
        <f t="shared" ref="H111" si="11">IF(D111=0,0,ROUND(E111/D111*100,1))</f>
        <v>108.2</v>
      </c>
      <c r="I111" s="49"/>
      <c r="J111" s="50" t="s">
        <v>72</v>
      </c>
      <c r="K111" s="51"/>
      <c r="L111" s="51"/>
      <c r="M111" s="51"/>
      <c r="N111" s="51"/>
      <c r="O111" s="51"/>
      <c r="P111" s="51"/>
      <c r="Q111" s="51"/>
      <c r="R111" s="51"/>
      <c r="S111" s="52"/>
    </row>
    <row r="112" spans="1:19" ht="212.25" customHeight="1" thickBot="1" x14ac:dyDescent="0.3">
      <c r="A112" s="143"/>
      <c r="B112" s="56"/>
      <c r="C112" s="148"/>
      <c r="D112" s="127"/>
      <c r="E112" s="127"/>
      <c r="F112" s="49"/>
      <c r="G112" s="49"/>
      <c r="H112" s="49"/>
      <c r="I112" s="49"/>
      <c r="J112" s="61" t="s">
        <v>91</v>
      </c>
      <c r="K112" s="62"/>
      <c r="L112" s="62"/>
      <c r="M112" s="62"/>
      <c r="N112" s="62"/>
      <c r="O112" s="62"/>
      <c r="P112" s="62"/>
      <c r="Q112" s="62"/>
      <c r="R112" s="62"/>
      <c r="S112" s="63"/>
    </row>
    <row r="113" spans="1:19" ht="37.5" customHeight="1" x14ac:dyDescent="0.25">
      <c r="A113" s="143"/>
      <c r="B113" s="56" t="s">
        <v>20</v>
      </c>
      <c r="C113" s="141" t="s">
        <v>51</v>
      </c>
      <c r="D113" s="65">
        <v>565</v>
      </c>
      <c r="E113" s="65">
        <v>567</v>
      </c>
      <c r="F113" s="49">
        <f t="shared" ref="F113" si="12">E113-D113</f>
        <v>2</v>
      </c>
      <c r="G113" s="49"/>
      <c r="H113" s="49">
        <f t="shared" ref="H113" si="13">IF(D113=0,0,ROUND(E113/D113*100,1))</f>
        <v>100.4</v>
      </c>
      <c r="I113" s="49"/>
      <c r="J113" s="58" t="s">
        <v>74</v>
      </c>
      <c r="K113" s="59"/>
      <c r="L113" s="59"/>
      <c r="M113" s="59"/>
      <c r="N113" s="59"/>
      <c r="O113" s="59"/>
      <c r="P113" s="59"/>
      <c r="Q113" s="59"/>
      <c r="R113" s="59"/>
      <c r="S113" s="60"/>
    </row>
    <row r="114" spans="1:19" ht="212.25" customHeight="1" thickBot="1" x14ac:dyDescent="0.3">
      <c r="A114" s="143"/>
      <c r="B114" s="56"/>
      <c r="C114" s="141"/>
      <c r="D114" s="65"/>
      <c r="E114" s="65"/>
      <c r="F114" s="49"/>
      <c r="G114" s="49"/>
      <c r="H114" s="49"/>
      <c r="I114" s="49"/>
      <c r="J114" s="115" t="s">
        <v>73</v>
      </c>
      <c r="K114" s="116"/>
      <c r="L114" s="116"/>
      <c r="M114" s="116"/>
      <c r="N114" s="116"/>
      <c r="O114" s="116"/>
      <c r="P114" s="116"/>
      <c r="Q114" s="116"/>
      <c r="R114" s="116"/>
      <c r="S114" s="117"/>
    </row>
    <row r="115" spans="1:19" ht="32.25" customHeight="1" x14ac:dyDescent="0.25">
      <c r="A115" s="143"/>
      <c r="B115" s="56"/>
      <c r="C115" s="141"/>
      <c r="D115" s="65"/>
      <c r="E115" s="65"/>
      <c r="F115" s="49"/>
      <c r="G115" s="49"/>
      <c r="H115" s="49"/>
      <c r="I115" s="49"/>
      <c r="J115" s="58" t="s">
        <v>75</v>
      </c>
      <c r="K115" s="59"/>
      <c r="L115" s="59"/>
      <c r="M115" s="59"/>
      <c r="N115" s="59"/>
      <c r="O115" s="59"/>
      <c r="P115" s="59"/>
      <c r="Q115" s="59"/>
      <c r="R115" s="59"/>
      <c r="S115" s="60"/>
    </row>
    <row r="116" spans="1:19" ht="212.25" customHeight="1" thickBot="1" x14ac:dyDescent="0.3">
      <c r="A116" s="144"/>
      <c r="B116" s="56"/>
      <c r="C116" s="141"/>
      <c r="D116" s="65"/>
      <c r="E116" s="65"/>
      <c r="F116" s="49"/>
      <c r="G116" s="49"/>
      <c r="H116" s="49"/>
      <c r="I116" s="49"/>
      <c r="J116" s="115" t="s">
        <v>73</v>
      </c>
      <c r="K116" s="116"/>
      <c r="L116" s="116"/>
      <c r="M116" s="116"/>
      <c r="N116" s="116"/>
      <c r="O116" s="116"/>
      <c r="P116" s="116"/>
      <c r="Q116" s="116"/>
      <c r="R116" s="116"/>
      <c r="S116" s="117"/>
    </row>
    <row r="117" spans="1:19" ht="39" customHeight="1" thickBot="1" x14ac:dyDescent="0.3">
      <c r="A117" s="123"/>
      <c r="B117" s="124"/>
      <c r="C117" s="124"/>
      <c r="D117" s="124"/>
      <c r="E117" s="124"/>
      <c r="F117" s="124"/>
      <c r="G117" s="124"/>
      <c r="H117" s="124"/>
      <c r="I117" s="124"/>
      <c r="J117" s="124"/>
      <c r="K117" s="124"/>
      <c r="L117" s="124"/>
      <c r="M117" s="124"/>
      <c r="N117" s="124"/>
      <c r="O117" s="124"/>
      <c r="P117" s="124"/>
      <c r="Q117" s="124"/>
      <c r="R117" s="124"/>
      <c r="S117" s="125"/>
    </row>
    <row r="118" spans="1:19" ht="26.25" customHeight="1" x14ac:dyDescent="0.5">
      <c r="A118" s="87" t="s">
        <v>5</v>
      </c>
      <c r="B118" s="93" t="s">
        <v>6</v>
      </c>
      <c r="C118" s="94"/>
      <c r="D118" s="99" t="s">
        <v>7</v>
      </c>
      <c r="E118" s="99"/>
      <c r="F118" s="99" t="s">
        <v>8</v>
      </c>
      <c r="G118" s="99"/>
      <c r="H118" s="99"/>
      <c r="I118" s="99"/>
      <c r="J118" s="100" t="s">
        <v>9</v>
      </c>
      <c r="K118" s="101"/>
      <c r="L118" s="101"/>
      <c r="M118" s="101"/>
      <c r="N118" s="101"/>
      <c r="O118" s="101"/>
      <c r="P118" s="101"/>
      <c r="Q118" s="101"/>
      <c r="R118" s="101"/>
      <c r="S118" s="102"/>
    </row>
    <row r="119" spans="1:19" ht="30" customHeight="1" x14ac:dyDescent="0.5">
      <c r="A119" s="88"/>
      <c r="B119" s="95"/>
      <c r="C119" s="96"/>
      <c r="D119" s="25" t="s">
        <v>10</v>
      </c>
      <c r="E119" s="25" t="s">
        <v>11</v>
      </c>
      <c r="F119" s="109" t="s">
        <v>12</v>
      </c>
      <c r="G119" s="109"/>
      <c r="H119" s="109" t="s">
        <v>13</v>
      </c>
      <c r="I119" s="109"/>
      <c r="J119" s="103"/>
      <c r="K119" s="104"/>
      <c r="L119" s="104"/>
      <c r="M119" s="104"/>
      <c r="N119" s="104"/>
      <c r="O119" s="104"/>
      <c r="P119" s="104"/>
      <c r="Q119" s="104"/>
      <c r="R119" s="104"/>
      <c r="S119" s="105"/>
    </row>
    <row r="120" spans="1:19" ht="26.25" customHeight="1" x14ac:dyDescent="0.25">
      <c r="A120" s="89"/>
      <c r="B120" s="97"/>
      <c r="C120" s="98"/>
      <c r="D120" s="26" t="s">
        <v>14</v>
      </c>
      <c r="E120" s="26" t="s">
        <v>15</v>
      </c>
      <c r="F120" s="64" t="s">
        <v>16</v>
      </c>
      <c r="G120" s="64"/>
      <c r="H120" s="64" t="s">
        <v>17</v>
      </c>
      <c r="I120" s="64"/>
      <c r="J120" s="106"/>
      <c r="K120" s="107"/>
      <c r="L120" s="107"/>
      <c r="M120" s="107"/>
      <c r="N120" s="107"/>
      <c r="O120" s="107"/>
      <c r="P120" s="107"/>
      <c r="Q120" s="107"/>
      <c r="R120" s="107"/>
      <c r="S120" s="108"/>
    </row>
    <row r="121" spans="1:19" ht="66" customHeight="1" x14ac:dyDescent="0.25">
      <c r="A121" s="142">
        <v>9</v>
      </c>
      <c r="B121" s="78" t="s">
        <v>18</v>
      </c>
      <c r="C121" s="81" t="s">
        <v>59</v>
      </c>
      <c r="D121" s="69">
        <f>IF(D126=0,0,ROUND(D124/D126*100,1))</f>
        <v>81.7</v>
      </c>
      <c r="E121" s="69">
        <f>IF(E126=0,0,ROUND(E124/E126*100,1))</f>
        <v>84.8</v>
      </c>
      <c r="F121" s="72">
        <f>E121-D121</f>
        <v>3.0999999999999943</v>
      </c>
      <c r="G121" s="73"/>
      <c r="H121" s="72">
        <f>IF(D121=0,0,ROUND(E121/D121*100,1))</f>
        <v>103.8</v>
      </c>
      <c r="I121" s="73"/>
      <c r="J121" s="50" t="s">
        <v>71</v>
      </c>
      <c r="K121" s="51"/>
      <c r="L121" s="51"/>
      <c r="M121" s="51"/>
      <c r="N121" s="51"/>
      <c r="O121" s="51"/>
      <c r="P121" s="51"/>
      <c r="Q121" s="51"/>
      <c r="R121" s="51"/>
      <c r="S121" s="52"/>
    </row>
    <row r="122" spans="1:19" ht="169.5" customHeight="1" x14ac:dyDescent="0.25">
      <c r="A122" s="143"/>
      <c r="B122" s="79"/>
      <c r="C122" s="82"/>
      <c r="D122" s="70"/>
      <c r="E122" s="70"/>
      <c r="F122" s="74"/>
      <c r="G122" s="75"/>
      <c r="H122" s="74"/>
      <c r="I122" s="75"/>
      <c r="J122" s="53" t="str">
        <f>"El indicador al final del período de evaluación registró un alcanzado del "&amp;E121&amp;" por ciento en comparación con la meta programada del "&amp;D121&amp;" por ciento, representa un cumplimiento de la meta del "&amp;H121&amp;" por ciento, colocando el indicador en un semáforo de color "&amp;IF(AND(D121=0,H121=0),"",IF(AND(H121&gt;=95,H121&lt;=105,H124&gt;=95,H124&lt;=105,H126&gt;=95,H126&lt;=105),"VERDE:SE LOGRÓ LA META",IF(AND(H121&gt;=95,H121&lt;=105,H124&lt;95),"VERDE:AUNQUE EL INDICADOR ES VERDE, HAY VARIACIÓN EN VARIABLES",IF(AND(H121&gt;=95,H121&lt;=105,H124&gt;105),"VERDE:AUNQUE EL INDICADOR ES VERDE, HAY VARIACIÓN EN VARIABLES",IF(AND(H121&gt;=95,H121&lt;=105,H126&lt;95),"VERDE:AUNQUE EL INDICADOR ES VERDE, HAY VARIACIÓN EN VARIABLES",IF(AND(H121&gt;=95,H121&lt;=105,H126&gt;105),"VERDE:AUNQUE EL INDICADOR ES VERDE, HAY VARIACIÓN EN VARIABLES",IF(OR(AND(H121&gt;=90,H121&lt;95),AND(H121&gt;105,H121&lt;=110)),"AMARILLO",IF(OR(H121&lt;90,H121&gt;110),"ROJO",IF(AND(D121&lt;&gt;0,E121=0),"ROJO","")))))))))&amp;". 
"&amp;IF(AND(D121=0,E121=0),"NO",IF(OR(H121&lt;95,H121&gt;105),"SI","NO"))&amp;" hubo variación en el indicador y "&amp;IF(AND(D124=0,D126=0,H124=0,H126=0),"NO",IF(OR(H124&lt;95,H124&gt;105,H126&lt;95,H126&gt;105),"SI","NO"))&amp;" hubo variación en variables."</f>
        <v>El indicador al final del período de evaluación registró un alcanzado del 84.8 por ciento en comparación con la meta programada del 81.7 por ciento, representa un cumplimiento de la meta del 103.8 por ciento, colocando el indicador en un semáforo de color VERDE:SE LOGRÓ LA META. 
NO hubo variación en el indicador y NO hubo variación en variables.</v>
      </c>
      <c r="K122" s="54"/>
      <c r="L122" s="54"/>
      <c r="M122" s="54"/>
      <c r="N122" s="54"/>
      <c r="O122" s="54"/>
      <c r="P122" s="54"/>
      <c r="Q122" s="54"/>
      <c r="R122" s="54"/>
      <c r="S122" s="55"/>
    </row>
    <row r="123" spans="1:19" ht="261.75" customHeight="1" x14ac:dyDescent="0.25">
      <c r="A123" s="143"/>
      <c r="B123" s="80"/>
      <c r="C123" s="83"/>
      <c r="D123" s="71"/>
      <c r="E123" s="71"/>
      <c r="F123" s="76"/>
      <c r="G123" s="77"/>
      <c r="H123" s="76"/>
      <c r="I123" s="77"/>
      <c r="J123" s="40" t="s">
        <v>110</v>
      </c>
      <c r="K123" s="41"/>
      <c r="L123" s="41"/>
      <c r="M123" s="41"/>
      <c r="N123" s="41"/>
      <c r="O123" s="41"/>
      <c r="P123" s="41"/>
      <c r="Q123" s="41"/>
      <c r="R123" s="41"/>
      <c r="S123" s="42"/>
    </row>
    <row r="124" spans="1:19" ht="42" customHeight="1" x14ac:dyDescent="0.25">
      <c r="A124" s="143"/>
      <c r="B124" s="56" t="s">
        <v>19</v>
      </c>
      <c r="C124" s="150" t="s">
        <v>32</v>
      </c>
      <c r="D124" s="65">
        <v>564</v>
      </c>
      <c r="E124" s="126">
        <v>579</v>
      </c>
      <c r="F124" s="72">
        <f>E124-D124</f>
        <v>15</v>
      </c>
      <c r="G124" s="73"/>
      <c r="H124" s="72">
        <f>IF(D124=0,0,ROUND(E124/D124*100,1))</f>
        <v>102.7</v>
      </c>
      <c r="I124" s="73"/>
      <c r="J124" s="50" t="s">
        <v>72</v>
      </c>
      <c r="K124" s="51"/>
      <c r="L124" s="51"/>
      <c r="M124" s="51"/>
      <c r="N124" s="51"/>
      <c r="O124" s="51"/>
      <c r="P124" s="51"/>
      <c r="Q124" s="51"/>
      <c r="R124" s="51"/>
      <c r="S124" s="52"/>
    </row>
    <row r="125" spans="1:19" ht="177" customHeight="1" thickBot="1" x14ac:dyDescent="0.3">
      <c r="A125" s="143"/>
      <c r="B125" s="56"/>
      <c r="C125" s="150"/>
      <c r="D125" s="65"/>
      <c r="E125" s="127"/>
      <c r="F125" s="76"/>
      <c r="G125" s="77"/>
      <c r="H125" s="76"/>
      <c r="I125" s="77"/>
      <c r="J125" s="61" t="s">
        <v>111</v>
      </c>
      <c r="K125" s="62"/>
      <c r="L125" s="62"/>
      <c r="M125" s="62"/>
      <c r="N125" s="62"/>
      <c r="O125" s="62"/>
      <c r="P125" s="62"/>
      <c r="Q125" s="62"/>
      <c r="R125" s="62"/>
      <c r="S125" s="63"/>
    </row>
    <row r="126" spans="1:19" ht="41.25" customHeight="1" x14ac:dyDescent="0.25">
      <c r="A126" s="143"/>
      <c r="B126" s="171" t="s">
        <v>20</v>
      </c>
      <c r="C126" s="168" t="s">
        <v>52</v>
      </c>
      <c r="D126" s="165">
        <v>690</v>
      </c>
      <c r="E126" s="165">
        <v>683</v>
      </c>
      <c r="F126" s="162">
        <f>E126-D126</f>
        <v>-7</v>
      </c>
      <c r="G126" s="162"/>
      <c r="H126" s="162">
        <f>IF(D126=0,0,ROUND(E126/D126*100,1))</f>
        <v>99</v>
      </c>
      <c r="I126" s="73"/>
      <c r="J126" s="58" t="s">
        <v>74</v>
      </c>
      <c r="K126" s="59"/>
      <c r="L126" s="59"/>
      <c r="M126" s="59"/>
      <c r="N126" s="59"/>
      <c r="O126" s="59"/>
      <c r="P126" s="59"/>
      <c r="Q126" s="59"/>
      <c r="R126" s="59"/>
      <c r="S126" s="60"/>
    </row>
    <row r="127" spans="1:19" ht="167.25" customHeight="1" thickBot="1" x14ac:dyDescent="0.3">
      <c r="A127" s="143"/>
      <c r="B127" s="172"/>
      <c r="C127" s="169"/>
      <c r="D127" s="166"/>
      <c r="E127" s="166"/>
      <c r="F127" s="163"/>
      <c r="G127" s="163"/>
      <c r="H127" s="163"/>
      <c r="I127" s="75"/>
      <c r="J127" s="115"/>
      <c r="K127" s="116"/>
      <c r="L127" s="116"/>
      <c r="M127" s="116"/>
      <c r="N127" s="116"/>
      <c r="O127" s="116"/>
      <c r="P127" s="116"/>
      <c r="Q127" s="116"/>
      <c r="R127" s="116"/>
      <c r="S127" s="117"/>
    </row>
    <row r="128" spans="1:19" ht="35.25" customHeight="1" x14ac:dyDescent="0.25">
      <c r="A128" s="143"/>
      <c r="B128" s="172"/>
      <c r="C128" s="169"/>
      <c r="D128" s="166"/>
      <c r="E128" s="166"/>
      <c r="F128" s="163"/>
      <c r="G128" s="163"/>
      <c r="H128" s="163"/>
      <c r="I128" s="75"/>
      <c r="J128" s="58" t="s">
        <v>75</v>
      </c>
      <c r="K128" s="59"/>
      <c r="L128" s="59"/>
      <c r="M128" s="59"/>
      <c r="N128" s="59"/>
      <c r="O128" s="59"/>
      <c r="P128" s="59"/>
      <c r="Q128" s="59"/>
      <c r="R128" s="59"/>
      <c r="S128" s="60"/>
    </row>
    <row r="129" spans="1:19" ht="167.25" customHeight="1" thickBot="1" x14ac:dyDescent="0.3">
      <c r="A129" s="144"/>
      <c r="B129" s="173"/>
      <c r="C129" s="170"/>
      <c r="D129" s="167"/>
      <c r="E129" s="167"/>
      <c r="F129" s="164"/>
      <c r="G129" s="164"/>
      <c r="H129" s="164"/>
      <c r="I129" s="77"/>
      <c r="J129" s="151" t="s">
        <v>112</v>
      </c>
      <c r="K129" s="62"/>
      <c r="L129" s="62"/>
      <c r="M129" s="62"/>
      <c r="N129" s="62"/>
      <c r="O129" s="62"/>
      <c r="P129" s="62"/>
      <c r="Q129" s="62"/>
      <c r="R129" s="62"/>
      <c r="S129" s="63"/>
    </row>
    <row r="130" spans="1:19" ht="34.5" customHeight="1" thickBot="1" x14ac:dyDescent="0.3">
      <c r="A130" s="10"/>
      <c r="B130" s="11"/>
      <c r="C130" s="11"/>
      <c r="D130" s="11"/>
      <c r="E130" s="11"/>
      <c r="F130" s="11"/>
      <c r="G130" s="11"/>
      <c r="H130" s="11"/>
      <c r="I130" s="11"/>
      <c r="J130" s="11"/>
      <c r="K130" s="11"/>
      <c r="L130" s="11"/>
      <c r="M130" s="11"/>
      <c r="N130" s="11"/>
      <c r="O130" s="11"/>
      <c r="P130" s="11"/>
      <c r="Q130" s="11"/>
      <c r="R130" s="11"/>
      <c r="S130" s="11"/>
    </row>
    <row r="131" spans="1:19" s="22" customFormat="1" ht="26.25" customHeight="1" x14ac:dyDescent="0.5">
      <c r="A131" s="87" t="s">
        <v>5</v>
      </c>
      <c r="B131" s="93" t="s">
        <v>6</v>
      </c>
      <c r="C131" s="94"/>
      <c r="D131" s="99" t="s">
        <v>7</v>
      </c>
      <c r="E131" s="99"/>
      <c r="F131" s="99" t="s">
        <v>8</v>
      </c>
      <c r="G131" s="99"/>
      <c r="H131" s="99"/>
      <c r="I131" s="99"/>
      <c r="J131" s="100" t="s">
        <v>9</v>
      </c>
      <c r="K131" s="101"/>
      <c r="L131" s="101"/>
      <c r="M131" s="101"/>
      <c r="N131" s="101"/>
      <c r="O131" s="101"/>
      <c r="P131" s="101"/>
      <c r="Q131" s="101"/>
      <c r="R131" s="101"/>
      <c r="S131" s="102"/>
    </row>
    <row r="132" spans="1:19" s="22" customFormat="1" ht="30" customHeight="1" x14ac:dyDescent="0.5">
      <c r="A132" s="88"/>
      <c r="B132" s="95"/>
      <c r="C132" s="96"/>
      <c r="D132" s="25" t="s">
        <v>10</v>
      </c>
      <c r="E132" s="25" t="s">
        <v>11</v>
      </c>
      <c r="F132" s="109" t="s">
        <v>12</v>
      </c>
      <c r="G132" s="109"/>
      <c r="H132" s="109" t="s">
        <v>13</v>
      </c>
      <c r="I132" s="109"/>
      <c r="J132" s="103"/>
      <c r="K132" s="104"/>
      <c r="L132" s="104"/>
      <c r="M132" s="104"/>
      <c r="N132" s="104"/>
      <c r="O132" s="104"/>
      <c r="P132" s="104"/>
      <c r="Q132" s="104"/>
      <c r="R132" s="104"/>
      <c r="S132" s="105"/>
    </row>
    <row r="133" spans="1:19" s="22" customFormat="1" ht="26.25" customHeight="1" x14ac:dyDescent="0.25">
      <c r="A133" s="89"/>
      <c r="B133" s="97"/>
      <c r="C133" s="98"/>
      <c r="D133" s="26" t="s">
        <v>14</v>
      </c>
      <c r="E133" s="26" t="s">
        <v>15</v>
      </c>
      <c r="F133" s="64" t="s">
        <v>16</v>
      </c>
      <c r="G133" s="64"/>
      <c r="H133" s="64" t="s">
        <v>17</v>
      </c>
      <c r="I133" s="64"/>
      <c r="J133" s="106"/>
      <c r="K133" s="107"/>
      <c r="L133" s="107"/>
      <c r="M133" s="107"/>
      <c r="N133" s="107"/>
      <c r="O133" s="107"/>
      <c r="P133" s="107"/>
      <c r="Q133" s="107"/>
      <c r="R133" s="107"/>
      <c r="S133" s="108"/>
    </row>
    <row r="134" spans="1:19" s="22" customFormat="1" ht="66" customHeight="1" x14ac:dyDescent="0.25">
      <c r="A134" s="142">
        <v>10</v>
      </c>
      <c r="B134" s="78" t="s">
        <v>18</v>
      </c>
      <c r="C134" s="81" t="s">
        <v>40</v>
      </c>
      <c r="D134" s="69">
        <f>IF(D139=0,0,ROUND(D137/D139*100,1))</f>
        <v>100</v>
      </c>
      <c r="E134" s="69">
        <f>IF(E139=0,0,ROUND(E137/E139*100,1))</f>
        <v>100</v>
      </c>
      <c r="F134" s="72">
        <f>E134-D134</f>
        <v>0</v>
      </c>
      <c r="G134" s="73"/>
      <c r="H134" s="72">
        <f>IF(D134=0,0,ROUND(E134/D134*100,1))</f>
        <v>100</v>
      </c>
      <c r="I134" s="73"/>
      <c r="J134" s="50" t="s">
        <v>71</v>
      </c>
      <c r="K134" s="51"/>
      <c r="L134" s="51"/>
      <c r="M134" s="51"/>
      <c r="N134" s="51"/>
      <c r="O134" s="51"/>
      <c r="P134" s="51"/>
      <c r="Q134" s="51"/>
      <c r="R134" s="51"/>
      <c r="S134" s="52"/>
    </row>
    <row r="135" spans="1:19" s="22" customFormat="1" ht="171.75" customHeight="1" x14ac:dyDescent="0.25">
      <c r="A135" s="143"/>
      <c r="B135" s="79"/>
      <c r="C135" s="82"/>
      <c r="D135" s="70"/>
      <c r="E135" s="70"/>
      <c r="F135" s="74"/>
      <c r="G135" s="75"/>
      <c r="H135" s="74"/>
      <c r="I135" s="75"/>
      <c r="J135" s="53" t="str">
        <f>"El indicador al final del período de evaluación registró un alcanzado del "&amp;E134&amp;" por ciento en comparación con la meta programada del "&amp;D134&amp;" por ciento, representa un cumplimiento de la meta del "&amp;H134&amp;" por ciento, colocando el indicador en un semáforo de color "&amp;IF(AND(D134=0,H134=0),"",IF(AND(H134&gt;=95,H134&lt;=105,H137&gt;=95,H137&lt;=105,H139&gt;=95,H139&lt;=105),"VERDE:SE LOGRÓ LA META",IF(AND(H134&gt;=95,H134&lt;=105,H137&lt;95),"VERDE:AUNQUE EL INDICADOR ES VERDE, HAY VARIACIÓN EN VARIABLES",IF(AND(H134&gt;=95,H134&lt;=105,H137&gt;105),"VERDE:AUNQUE EL INDICADOR ES VERDE, HAY VARIACIÓN EN VARIABLES",IF(AND(H134&gt;=95,H134&lt;=105,H139&lt;95),"VERDE:AUNQUE EL INDICADOR ES VERDE, HAY VARIACIÓN EN VARIABLES",IF(AND(H134&gt;=95,H134&lt;=105,H139&gt;105),"VERDE:AUNQUE EL INDICADOR ES VERDE, HAY VARIACIÓN EN VARIABLES",IF(OR(AND(H134&gt;=90,H134&lt;95),AND(H134&gt;105,H134&lt;=110)),"AMARILLO",IF(OR(H134&lt;90,H134&gt;110),"ROJO",IF(AND(D134&lt;&gt;0,E134=0),"ROJO","")))))))))&amp;". 
"&amp;IF(AND(D134=0,E134=0),"NO",IF(OR(H134&lt;95,H134&gt;105),"SI","NO"))&amp;" hubo variación en el indicador y "&amp;IF(AND(D137=0,D139=0,H137=0,H139=0),"NO",IF(OR(H137&lt;95,H137&gt;105,H139&lt;95,H139&gt;105),"SI","NO"))&amp;"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135" s="54"/>
      <c r="L135" s="54"/>
      <c r="M135" s="54"/>
      <c r="N135" s="54"/>
      <c r="O135" s="54"/>
      <c r="P135" s="54"/>
      <c r="Q135" s="54"/>
      <c r="R135" s="54"/>
      <c r="S135" s="55"/>
    </row>
    <row r="136" spans="1:19" s="22" customFormat="1" ht="278.25" customHeight="1" x14ac:dyDescent="0.25">
      <c r="A136" s="143"/>
      <c r="B136" s="80"/>
      <c r="C136" s="83"/>
      <c r="D136" s="71"/>
      <c r="E136" s="71"/>
      <c r="F136" s="76"/>
      <c r="G136" s="77"/>
      <c r="H136" s="76"/>
      <c r="I136" s="77"/>
      <c r="J136" s="112" t="s">
        <v>123</v>
      </c>
      <c r="K136" s="113"/>
      <c r="L136" s="113"/>
      <c r="M136" s="113"/>
      <c r="N136" s="113"/>
      <c r="O136" s="113"/>
      <c r="P136" s="113"/>
      <c r="Q136" s="113"/>
      <c r="R136" s="113"/>
      <c r="S136" s="114"/>
    </row>
    <row r="137" spans="1:19" s="22" customFormat="1" ht="42" customHeight="1" x14ac:dyDescent="0.25">
      <c r="A137" s="143"/>
      <c r="B137" s="56" t="s">
        <v>19</v>
      </c>
      <c r="C137" s="150" t="s">
        <v>41</v>
      </c>
      <c r="D137" s="65">
        <v>2</v>
      </c>
      <c r="E137" s="126">
        <v>2</v>
      </c>
      <c r="F137" s="72">
        <f>E137-D137</f>
        <v>0</v>
      </c>
      <c r="G137" s="73"/>
      <c r="H137" s="72">
        <f>IF(D137=0,0,ROUND(E137/D137*100,1))</f>
        <v>100</v>
      </c>
      <c r="I137" s="73"/>
      <c r="J137" s="50" t="s">
        <v>72</v>
      </c>
      <c r="K137" s="51"/>
      <c r="L137" s="51"/>
      <c r="M137" s="51"/>
      <c r="N137" s="51"/>
      <c r="O137" s="51"/>
      <c r="P137" s="51"/>
      <c r="Q137" s="51"/>
      <c r="R137" s="51"/>
      <c r="S137" s="52"/>
    </row>
    <row r="138" spans="1:19" s="22" customFormat="1" ht="239.25" customHeight="1" thickBot="1" x14ac:dyDescent="0.3">
      <c r="A138" s="143"/>
      <c r="B138" s="56"/>
      <c r="C138" s="150"/>
      <c r="D138" s="65"/>
      <c r="E138" s="127"/>
      <c r="F138" s="76"/>
      <c r="G138" s="77"/>
      <c r="H138" s="76"/>
      <c r="I138" s="77"/>
      <c r="J138" s="115" t="s">
        <v>113</v>
      </c>
      <c r="K138" s="116"/>
      <c r="L138" s="116"/>
      <c r="M138" s="116"/>
      <c r="N138" s="116"/>
      <c r="O138" s="116"/>
      <c r="P138" s="116"/>
      <c r="Q138" s="116"/>
      <c r="R138" s="116"/>
      <c r="S138" s="117"/>
    </row>
    <row r="139" spans="1:19" s="22" customFormat="1" ht="41.25" customHeight="1" x14ac:dyDescent="0.25">
      <c r="A139" s="143"/>
      <c r="B139" s="56" t="s">
        <v>20</v>
      </c>
      <c r="C139" s="141" t="s">
        <v>53</v>
      </c>
      <c r="D139" s="146">
        <v>2</v>
      </c>
      <c r="E139" s="145">
        <f>D139</f>
        <v>2</v>
      </c>
      <c r="F139" s="49">
        <f>E139-D139</f>
        <v>0</v>
      </c>
      <c r="G139" s="49"/>
      <c r="H139" s="49">
        <f>IF(D139=0,0,ROUND(E139/D139*100,1))</f>
        <v>100</v>
      </c>
      <c r="I139" s="49"/>
      <c r="J139" s="58" t="s">
        <v>74</v>
      </c>
      <c r="K139" s="59"/>
      <c r="L139" s="59"/>
      <c r="M139" s="59"/>
      <c r="N139" s="59"/>
      <c r="O139" s="59"/>
      <c r="P139" s="59"/>
      <c r="Q139" s="59"/>
      <c r="R139" s="59"/>
      <c r="S139" s="60"/>
    </row>
    <row r="140" spans="1:19" s="22" customFormat="1" ht="218.25" customHeight="1" thickBot="1" x14ac:dyDescent="0.3">
      <c r="A140" s="143"/>
      <c r="B140" s="56"/>
      <c r="C140" s="141"/>
      <c r="D140" s="146"/>
      <c r="E140" s="145"/>
      <c r="F140" s="49"/>
      <c r="G140" s="49"/>
      <c r="H140" s="49"/>
      <c r="I140" s="49"/>
      <c r="J140" s="115" t="s">
        <v>73</v>
      </c>
      <c r="K140" s="116"/>
      <c r="L140" s="116"/>
      <c r="M140" s="116"/>
      <c r="N140" s="116"/>
      <c r="O140" s="116"/>
      <c r="P140" s="116"/>
      <c r="Q140" s="116"/>
      <c r="R140" s="116"/>
      <c r="S140" s="117"/>
    </row>
    <row r="141" spans="1:19" s="22" customFormat="1" ht="47.25" customHeight="1" x14ac:dyDescent="0.25">
      <c r="A141" s="143"/>
      <c r="B141" s="56"/>
      <c r="C141" s="141"/>
      <c r="D141" s="146"/>
      <c r="E141" s="145"/>
      <c r="F141" s="49"/>
      <c r="G141" s="49"/>
      <c r="H141" s="49"/>
      <c r="I141" s="49"/>
      <c r="J141" s="58" t="s">
        <v>75</v>
      </c>
      <c r="K141" s="59"/>
      <c r="L141" s="59"/>
      <c r="M141" s="59"/>
      <c r="N141" s="59"/>
      <c r="O141" s="59"/>
      <c r="P141" s="59"/>
      <c r="Q141" s="59"/>
      <c r="R141" s="59"/>
      <c r="S141" s="60"/>
    </row>
    <row r="142" spans="1:19" s="22" customFormat="1" ht="218.25" customHeight="1" thickBot="1" x14ac:dyDescent="0.3">
      <c r="A142" s="144"/>
      <c r="B142" s="56"/>
      <c r="C142" s="141"/>
      <c r="D142" s="146"/>
      <c r="E142" s="145"/>
      <c r="F142" s="49"/>
      <c r="G142" s="49"/>
      <c r="H142" s="49"/>
      <c r="I142" s="49"/>
      <c r="J142" s="115" t="s">
        <v>73</v>
      </c>
      <c r="K142" s="116"/>
      <c r="L142" s="116"/>
      <c r="M142" s="116"/>
      <c r="N142" s="116"/>
      <c r="O142" s="116"/>
      <c r="P142" s="116"/>
      <c r="Q142" s="116"/>
      <c r="R142" s="116"/>
      <c r="S142" s="117"/>
    </row>
    <row r="143" spans="1:19" ht="59.25" customHeight="1" thickBot="1" x14ac:dyDescent="0.3">
      <c r="A143" s="123"/>
      <c r="B143" s="124"/>
      <c r="C143" s="124"/>
      <c r="D143" s="124"/>
      <c r="E143" s="124"/>
      <c r="F143" s="124"/>
      <c r="G143" s="124"/>
      <c r="H143" s="124"/>
      <c r="I143" s="124"/>
      <c r="J143" s="124"/>
      <c r="K143" s="124"/>
      <c r="L143" s="124"/>
      <c r="M143" s="124"/>
      <c r="N143" s="124"/>
      <c r="O143" s="124"/>
      <c r="P143" s="124"/>
      <c r="Q143" s="124"/>
      <c r="R143" s="124"/>
      <c r="S143" s="125"/>
    </row>
    <row r="144" spans="1:19" ht="59.25" customHeight="1" x14ac:dyDescent="0.5">
      <c r="A144" s="87" t="s">
        <v>5</v>
      </c>
      <c r="B144" s="93" t="s">
        <v>6</v>
      </c>
      <c r="C144" s="94"/>
      <c r="D144" s="99" t="s">
        <v>7</v>
      </c>
      <c r="E144" s="99"/>
      <c r="F144" s="99" t="s">
        <v>8</v>
      </c>
      <c r="G144" s="99"/>
      <c r="H144" s="99"/>
      <c r="I144" s="99"/>
      <c r="J144" s="100" t="s">
        <v>9</v>
      </c>
      <c r="K144" s="101"/>
      <c r="L144" s="101"/>
      <c r="M144" s="101"/>
      <c r="N144" s="101"/>
      <c r="O144" s="101"/>
      <c r="P144" s="101"/>
      <c r="Q144" s="101"/>
      <c r="R144" s="101"/>
      <c r="S144" s="102"/>
    </row>
    <row r="145" spans="1:19" ht="30" customHeight="1" x14ac:dyDescent="0.5">
      <c r="A145" s="88"/>
      <c r="B145" s="95"/>
      <c r="C145" s="96"/>
      <c r="D145" s="25" t="s">
        <v>10</v>
      </c>
      <c r="E145" s="25" t="s">
        <v>11</v>
      </c>
      <c r="F145" s="109" t="s">
        <v>12</v>
      </c>
      <c r="G145" s="109"/>
      <c r="H145" s="109" t="s">
        <v>13</v>
      </c>
      <c r="I145" s="109"/>
      <c r="J145" s="103"/>
      <c r="K145" s="104"/>
      <c r="L145" s="104"/>
      <c r="M145" s="104"/>
      <c r="N145" s="104"/>
      <c r="O145" s="104"/>
      <c r="P145" s="104"/>
      <c r="Q145" s="104"/>
      <c r="R145" s="104"/>
      <c r="S145" s="105"/>
    </row>
    <row r="146" spans="1:19" ht="26.25" customHeight="1" x14ac:dyDescent="0.25">
      <c r="A146" s="89"/>
      <c r="B146" s="97"/>
      <c r="C146" s="98"/>
      <c r="D146" s="26" t="s">
        <v>14</v>
      </c>
      <c r="E146" s="26" t="s">
        <v>15</v>
      </c>
      <c r="F146" s="64" t="s">
        <v>16</v>
      </c>
      <c r="G146" s="64"/>
      <c r="H146" s="64" t="s">
        <v>17</v>
      </c>
      <c r="I146" s="64"/>
      <c r="J146" s="106"/>
      <c r="K146" s="107"/>
      <c r="L146" s="107"/>
      <c r="M146" s="107"/>
      <c r="N146" s="107"/>
      <c r="O146" s="107"/>
      <c r="P146" s="107"/>
      <c r="Q146" s="107"/>
      <c r="R146" s="107"/>
      <c r="S146" s="108"/>
    </row>
    <row r="147" spans="1:19" ht="45" customHeight="1" x14ac:dyDescent="0.25">
      <c r="A147" s="142">
        <v>11</v>
      </c>
      <c r="B147" s="78" t="s">
        <v>18</v>
      </c>
      <c r="C147" s="81" t="s">
        <v>33</v>
      </c>
      <c r="D147" s="69">
        <f>IF(D152=0,0,ROUND(D150/D152*100,1))</f>
        <v>59.8</v>
      </c>
      <c r="E147" s="69">
        <f>IF(E152=0,0,ROUND(E150/E152*100,1))</f>
        <v>63.2</v>
      </c>
      <c r="F147" s="72">
        <f>E147-D147</f>
        <v>3.4000000000000057</v>
      </c>
      <c r="G147" s="73"/>
      <c r="H147" s="72">
        <f>IF(D147=0,0,ROUND(E147/D147*100,1))</f>
        <v>105.7</v>
      </c>
      <c r="I147" s="73"/>
      <c r="J147" s="50" t="s">
        <v>71</v>
      </c>
      <c r="K147" s="51"/>
      <c r="L147" s="51"/>
      <c r="M147" s="51"/>
      <c r="N147" s="51"/>
      <c r="O147" s="51"/>
      <c r="P147" s="51"/>
      <c r="Q147" s="51"/>
      <c r="R147" s="51"/>
      <c r="S147" s="52"/>
    </row>
    <row r="148" spans="1:19" ht="166.5" customHeight="1" x14ac:dyDescent="0.25">
      <c r="A148" s="143"/>
      <c r="B148" s="79"/>
      <c r="C148" s="82"/>
      <c r="D148" s="70"/>
      <c r="E148" s="70"/>
      <c r="F148" s="74"/>
      <c r="G148" s="75"/>
      <c r="H148" s="74"/>
      <c r="I148" s="75"/>
      <c r="J148" s="53" t="str">
        <f>"El indicador al final del período de evaluación registró un alcanzado del "&amp;E147&amp;" por ciento en comparación con la meta programada del "&amp;D147&amp;" por ciento, representa un cumplimiento de la meta del "&amp;H147&amp;" por ciento, colocando el indicador en un semáforo de color "&amp;IF(AND(D147=0,H147=0),"",IF(AND(H147&gt;=95,H147&lt;=105,H150&gt;=95,H150&lt;=105,H152&gt;=95,H152&lt;=105),"VERDE:SE LOGRÓ LA META",IF(AND(H147&gt;=95,H147&lt;=105,H150&lt;95),"VERDE:AUNQUE EL INDICADOR ES VERDE, HAY VARIACIÓN EN VARIABLES",IF(AND(H147&gt;=95,H147&lt;=105,H150&gt;105),"VERDE:AUNQUE EL INDICADOR ES VERDE, HAY VARIACIÓN EN VARIABLES",IF(AND(H147&gt;=95,H147&lt;=105,H152&lt;95),"VERDE:AUNQUE EL INDICADOR ES VERDE, HAY VARIACIÓN EN VARIABLES",IF(AND(H147&gt;=95,H147&lt;=105,H152&gt;105),"VERDE:AUNQUE EL INDICADOR ES VERDE, HAY VARIACIÓN EN VARIABLES",IF(OR(AND(H147&gt;=90,H147&lt;95),AND(H147&gt;105,H147&lt;=110)),"AMARILLO",IF(OR(H147&lt;90,H147&gt;110),"ROJO",IF(AND(D147&lt;&gt;0,E147=0),"ROJO","")))))))))&amp;". 
"&amp;IF(AND(D147=0,E147=0),"NO",IF(OR(H147&lt;95,H147&gt;105),"SI","NO"))&amp;" hubo variación en el indicador y "&amp;IF(AND(D150=0,D152=0,H150=0,H152=0),"NO",IF(OR(H150&lt;95,H150&gt;105,H152&lt;95,H152&gt;105),"SI","NO"))&amp;" hubo variación en variables."</f>
        <v>El indicador al final del período de evaluación registró un alcanzado del 63.2 por ciento en comparación con la meta programada del 59.8 por ciento, representa un cumplimiento de la meta del 105.7 por ciento, colocando el indicador en un semáforo de color AMARILLO. 
SI hubo variación en el indicador y SI hubo variación en variables.</v>
      </c>
      <c r="K148" s="54"/>
      <c r="L148" s="54"/>
      <c r="M148" s="54"/>
      <c r="N148" s="54"/>
      <c r="O148" s="54"/>
      <c r="P148" s="54"/>
      <c r="Q148" s="54"/>
      <c r="R148" s="54"/>
      <c r="S148" s="55"/>
    </row>
    <row r="149" spans="1:19" ht="243" customHeight="1" x14ac:dyDescent="0.25">
      <c r="A149" s="143"/>
      <c r="B149" s="80"/>
      <c r="C149" s="83"/>
      <c r="D149" s="71"/>
      <c r="E149" s="71"/>
      <c r="F149" s="76"/>
      <c r="G149" s="77"/>
      <c r="H149" s="76"/>
      <c r="I149" s="77"/>
      <c r="J149" s="40" t="s">
        <v>115</v>
      </c>
      <c r="K149" s="41"/>
      <c r="L149" s="41"/>
      <c r="M149" s="41"/>
      <c r="N149" s="41"/>
      <c r="O149" s="41"/>
      <c r="P149" s="41"/>
      <c r="Q149" s="41"/>
      <c r="R149" s="41"/>
      <c r="S149" s="42"/>
    </row>
    <row r="150" spans="1:19" ht="35.25" customHeight="1" x14ac:dyDescent="0.25">
      <c r="A150" s="143"/>
      <c r="B150" s="110" t="s">
        <v>19</v>
      </c>
      <c r="C150" s="147" t="s">
        <v>34</v>
      </c>
      <c r="D150" s="126">
        <v>39293</v>
      </c>
      <c r="E150" s="126">
        <v>41514</v>
      </c>
      <c r="F150" s="72">
        <f>E150-D150</f>
        <v>2221</v>
      </c>
      <c r="G150" s="73"/>
      <c r="H150" s="72">
        <f>IF(D150=0,0,ROUND(E150/D150*100,1))</f>
        <v>105.7</v>
      </c>
      <c r="I150" s="73"/>
      <c r="J150" s="50" t="s">
        <v>72</v>
      </c>
      <c r="K150" s="51"/>
      <c r="L150" s="51"/>
      <c r="M150" s="51"/>
      <c r="N150" s="51"/>
      <c r="O150" s="51"/>
      <c r="P150" s="51"/>
      <c r="Q150" s="51"/>
      <c r="R150" s="51"/>
      <c r="S150" s="52"/>
    </row>
    <row r="151" spans="1:19" ht="237" customHeight="1" thickBot="1" x14ac:dyDescent="0.3">
      <c r="A151" s="143"/>
      <c r="B151" s="111"/>
      <c r="C151" s="148"/>
      <c r="D151" s="127"/>
      <c r="E151" s="127"/>
      <c r="F151" s="76"/>
      <c r="G151" s="77"/>
      <c r="H151" s="76"/>
      <c r="I151" s="77"/>
      <c r="J151" s="115" t="s">
        <v>92</v>
      </c>
      <c r="K151" s="116"/>
      <c r="L151" s="116"/>
      <c r="M151" s="116"/>
      <c r="N151" s="116"/>
      <c r="O151" s="116"/>
      <c r="P151" s="116"/>
      <c r="Q151" s="116"/>
      <c r="R151" s="116"/>
      <c r="S151" s="117"/>
    </row>
    <row r="152" spans="1:19" ht="38.25" customHeight="1" x14ac:dyDescent="0.25">
      <c r="A152" s="143"/>
      <c r="B152" s="56" t="s">
        <v>20</v>
      </c>
      <c r="C152" s="141" t="s">
        <v>55</v>
      </c>
      <c r="D152" s="65">
        <v>65700</v>
      </c>
      <c r="E152" s="65">
        <v>65700</v>
      </c>
      <c r="F152" s="49">
        <f>E152-D152</f>
        <v>0</v>
      </c>
      <c r="G152" s="49"/>
      <c r="H152" s="49">
        <f>IF(D152=0,0,ROUND(E152/D152*100,1))</f>
        <v>100</v>
      </c>
      <c r="I152" s="49"/>
      <c r="J152" s="58" t="s">
        <v>74</v>
      </c>
      <c r="K152" s="59"/>
      <c r="L152" s="59"/>
      <c r="M152" s="59"/>
      <c r="N152" s="59"/>
      <c r="O152" s="59"/>
      <c r="P152" s="59"/>
      <c r="Q152" s="59"/>
      <c r="R152" s="59"/>
      <c r="S152" s="60"/>
    </row>
    <row r="153" spans="1:19" ht="212.25" customHeight="1" thickBot="1" x14ac:dyDescent="0.3">
      <c r="A153" s="143"/>
      <c r="B153" s="56"/>
      <c r="C153" s="141"/>
      <c r="D153" s="65"/>
      <c r="E153" s="65"/>
      <c r="F153" s="49"/>
      <c r="G153" s="49"/>
      <c r="H153" s="49"/>
      <c r="I153" s="49"/>
      <c r="J153" s="115"/>
      <c r="K153" s="116"/>
      <c r="L153" s="116"/>
      <c r="M153" s="116"/>
      <c r="N153" s="116"/>
      <c r="O153" s="116"/>
      <c r="P153" s="116"/>
      <c r="Q153" s="116"/>
      <c r="R153" s="116"/>
      <c r="S153" s="117"/>
    </row>
    <row r="154" spans="1:19" ht="35.25" customHeight="1" x14ac:dyDescent="0.25">
      <c r="A154" s="143"/>
      <c r="B154" s="56"/>
      <c r="C154" s="141"/>
      <c r="D154" s="65"/>
      <c r="E154" s="65"/>
      <c r="F154" s="49"/>
      <c r="G154" s="49"/>
      <c r="H154" s="49"/>
      <c r="I154" s="49"/>
      <c r="J154" s="58" t="s">
        <v>75</v>
      </c>
      <c r="K154" s="59"/>
      <c r="L154" s="59"/>
      <c r="M154" s="59"/>
      <c r="N154" s="59"/>
      <c r="O154" s="59"/>
      <c r="P154" s="59"/>
      <c r="Q154" s="59"/>
      <c r="R154" s="59"/>
      <c r="S154" s="60"/>
    </row>
    <row r="155" spans="1:19" ht="212.25" customHeight="1" thickBot="1" x14ac:dyDescent="0.3">
      <c r="A155" s="144"/>
      <c r="B155" s="56"/>
      <c r="C155" s="141"/>
      <c r="D155" s="65"/>
      <c r="E155" s="65"/>
      <c r="F155" s="49"/>
      <c r="G155" s="49"/>
      <c r="H155" s="49"/>
      <c r="I155" s="49"/>
      <c r="J155" s="61"/>
      <c r="K155" s="62"/>
      <c r="L155" s="62"/>
      <c r="M155" s="62"/>
      <c r="N155" s="62"/>
      <c r="O155" s="62"/>
      <c r="P155" s="62"/>
      <c r="Q155" s="62"/>
      <c r="R155" s="62"/>
      <c r="S155" s="63"/>
    </row>
    <row r="156" spans="1:19" ht="68.25" customHeight="1" thickBot="1" x14ac:dyDescent="0.3">
      <c r="A156" s="84"/>
      <c r="B156" s="85"/>
      <c r="C156" s="85"/>
      <c r="D156" s="85"/>
      <c r="E156" s="85"/>
      <c r="F156" s="85"/>
      <c r="G156" s="85"/>
      <c r="H156" s="85"/>
      <c r="I156" s="85"/>
      <c r="J156" s="85"/>
      <c r="K156" s="85"/>
      <c r="L156" s="85"/>
      <c r="M156" s="85"/>
      <c r="N156" s="85"/>
      <c r="O156" s="85"/>
      <c r="P156" s="85"/>
      <c r="Q156" s="85"/>
      <c r="R156" s="85"/>
      <c r="S156" s="86"/>
    </row>
    <row r="157" spans="1:19" ht="36" customHeight="1" x14ac:dyDescent="0.5">
      <c r="A157" s="87" t="s">
        <v>5</v>
      </c>
      <c r="B157" s="93" t="s">
        <v>6</v>
      </c>
      <c r="C157" s="94"/>
      <c r="D157" s="99" t="s">
        <v>7</v>
      </c>
      <c r="E157" s="99"/>
      <c r="F157" s="99" t="s">
        <v>8</v>
      </c>
      <c r="G157" s="99"/>
      <c r="H157" s="99"/>
      <c r="I157" s="99"/>
      <c r="J157" s="100" t="s">
        <v>9</v>
      </c>
      <c r="K157" s="101"/>
      <c r="L157" s="101"/>
      <c r="M157" s="101"/>
      <c r="N157" s="101"/>
      <c r="O157" s="101"/>
      <c r="P157" s="101"/>
      <c r="Q157" s="101"/>
      <c r="R157" s="101"/>
      <c r="S157" s="102"/>
    </row>
    <row r="158" spans="1:19" ht="30" customHeight="1" x14ac:dyDescent="0.5">
      <c r="A158" s="88"/>
      <c r="B158" s="95"/>
      <c r="C158" s="96"/>
      <c r="D158" s="25" t="s">
        <v>10</v>
      </c>
      <c r="E158" s="25" t="s">
        <v>11</v>
      </c>
      <c r="F158" s="109" t="s">
        <v>12</v>
      </c>
      <c r="G158" s="109"/>
      <c r="H158" s="109" t="s">
        <v>13</v>
      </c>
      <c r="I158" s="109"/>
      <c r="J158" s="103"/>
      <c r="K158" s="104"/>
      <c r="L158" s="104"/>
      <c r="M158" s="104"/>
      <c r="N158" s="104"/>
      <c r="O158" s="104"/>
      <c r="P158" s="104"/>
      <c r="Q158" s="104"/>
      <c r="R158" s="104"/>
      <c r="S158" s="105"/>
    </row>
    <row r="159" spans="1:19" ht="35.25" customHeight="1" x14ac:dyDescent="0.25">
      <c r="A159" s="89"/>
      <c r="B159" s="97"/>
      <c r="C159" s="98"/>
      <c r="D159" s="26" t="s">
        <v>14</v>
      </c>
      <c r="E159" s="26" t="s">
        <v>15</v>
      </c>
      <c r="F159" s="64" t="s">
        <v>16</v>
      </c>
      <c r="G159" s="64"/>
      <c r="H159" s="64" t="s">
        <v>17</v>
      </c>
      <c r="I159" s="64"/>
      <c r="J159" s="106"/>
      <c r="K159" s="107"/>
      <c r="L159" s="107"/>
      <c r="M159" s="107"/>
      <c r="N159" s="107"/>
      <c r="O159" s="107"/>
      <c r="P159" s="107"/>
      <c r="Q159" s="107"/>
      <c r="R159" s="107"/>
      <c r="S159" s="108"/>
    </row>
    <row r="160" spans="1:19" ht="62.25" customHeight="1" x14ac:dyDescent="0.25">
      <c r="A160" s="142">
        <v>12</v>
      </c>
      <c r="B160" s="78" t="s">
        <v>18</v>
      </c>
      <c r="C160" s="81" t="s">
        <v>35</v>
      </c>
      <c r="D160" s="69">
        <f>IF(D165=0,0,ROUND(D163/D165*1,1))</f>
        <v>8.8000000000000007</v>
      </c>
      <c r="E160" s="69">
        <f>IF(E165=0,0,ROUND(E163/E165*1,1))</f>
        <v>8.1999999999999993</v>
      </c>
      <c r="F160" s="72">
        <f>E160-D160</f>
        <v>-0.60000000000000142</v>
      </c>
      <c r="G160" s="73"/>
      <c r="H160" s="72">
        <f>IF(D160=0,0,ROUND(E160/D160*100,1))</f>
        <v>93.2</v>
      </c>
      <c r="I160" s="73"/>
      <c r="J160" s="50" t="s">
        <v>71</v>
      </c>
      <c r="K160" s="51"/>
      <c r="L160" s="51"/>
      <c r="M160" s="51"/>
      <c r="N160" s="51"/>
      <c r="O160" s="51"/>
      <c r="P160" s="51"/>
      <c r="Q160" s="51"/>
      <c r="R160" s="51"/>
      <c r="S160" s="52"/>
    </row>
    <row r="161" spans="1:19" ht="191.25" customHeight="1" x14ac:dyDescent="0.25">
      <c r="A161" s="143"/>
      <c r="B161" s="79"/>
      <c r="C161" s="82"/>
      <c r="D161" s="70"/>
      <c r="E161" s="70"/>
      <c r="F161" s="74"/>
      <c r="G161" s="75"/>
      <c r="H161" s="74"/>
      <c r="I161" s="75"/>
      <c r="J161" s="53" t="str">
        <f>"El indicador al final del período de evaluación registró un alcanzado del "&amp;E160&amp;" por ciento en comparación con la meta programada del "&amp;D160&amp;" por ciento, representa un cumplimiento de la meta del "&amp;H160&amp;" por ciento, colocando el indicador en un semáforo de color "&amp;IF(AND(D160=0,H160=0),"",IF(AND(H160&gt;=95,H160&lt;=105,H163&gt;=95,H163&lt;=105,H165&gt;=95,H165&lt;=105),"VERDE:SE LOGRÓ LA META",IF(AND(H160&gt;=95,H160&lt;=105,H163&lt;95),"VERDE:AUNQUE EL INDICADOR ES VERDE, HAY VARIACIÓN EN VARIABLES",IF(AND(H160&gt;=95,H160&lt;=105,H163&gt;105),"VERDE:AUNQUE EL INDICADOR ES VERDE, HAY VARIACIÓN EN VARIABLES",IF(AND(H160&gt;=95,H160&lt;=105,H165&lt;95),"VERDE:AUNQUE EL INDICADOR ES VERDE, HAY VARIACIÓN EN VARIABLES",IF(AND(H160&gt;=95,H160&lt;=105,H165&gt;105),"VERDE:AUNQUE EL INDICADOR ES VERDE, HAY VARIACIÓN EN VARIABLES",IF(OR(AND(H160&gt;=90,H160&lt;95),AND(H160&gt;105,H160&lt;=110)),"AMARILLO",IF(OR(H160&lt;90,H160&gt;110),"ROJO",IF(AND(D160&lt;&gt;0,E160=0),"ROJO","")))))))))&amp;". 
"&amp;IF(AND(D160=0,E160=0),"NO",IF(OR(H160&lt;95,H160&gt;105),"SI","NO"))&amp;" hubo variación en el indicador y "&amp;IF(AND(D163=0,D165=0,H163=0,H165=0),"NO",IF(OR(H163&lt;95,H163&gt;105,H165&lt;95,H165&gt;105),"SI","NO"))&amp;" hubo variación en variables."</f>
        <v>El indicador al final del período de evaluación registró un alcanzado del 8.2 por ciento en comparación con la meta programada del 8.8 por ciento, representa un cumplimiento de la meta del 93.2 por ciento, colocando el indicador en un semáforo de color AMARILLO. 
SI hubo variación en el indicador y SI hubo variación en variables.</v>
      </c>
      <c r="K161" s="54"/>
      <c r="L161" s="54"/>
      <c r="M161" s="54"/>
      <c r="N161" s="54"/>
      <c r="O161" s="54"/>
      <c r="P161" s="54"/>
      <c r="Q161" s="54"/>
      <c r="R161" s="54"/>
      <c r="S161" s="55"/>
    </row>
    <row r="162" spans="1:19" ht="294.75" customHeight="1" x14ac:dyDescent="0.25">
      <c r="A162" s="143"/>
      <c r="B162" s="80"/>
      <c r="C162" s="83"/>
      <c r="D162" s="71"/>
      <c r="E162" s="71"/>
      <c r="F162" s="76"/>
      <c r="G162" s="77"/>
      <c r="H162" s="76"/>
      <c r="I162" s="77"/>
      <c r="J162" s="40" t="s">
        <v>118</v>
      </c>
      <c r="K162" s="41"/>
      <c r="L162" s="41"/>
      <c r="M162" s="41"/>
      <c r="N162" s="41"/>
      <c r="O162" s="41"/>
      <c r="P162" s="41"/>
      <c r="Q162" s="41"/>
      <c r="R162" s="41"/>
      <c r="S162" s="42"/>
    </row>
    <row r="163" spans="1:19" ht="34.5" customHeight="1" x14ac:dyDescent="0.25">
      <c r="A163" s="143"/>
      <c r="B163" s="43" t="s">
        <v>19</v>
      </c>
      <c r="C163" s="45" t="s">
        <v>36</v>
      </c>
      <c r="D163" s="46">
        <v>34942</v>
      </c>
      <c r="E163" s="47">
        <v>35749</v>
      </c>
      <c r="F163" s="49">
        <f t="shared" ref="F163" si="14">E163-D163</f>
        <v>807</v>
      </c>
      <c r="G163" s="49"/>
      <c r="H163" s="49">
        <f t="shared" ref="H163" si="15">IF(D163=0,0,ROUND(E163/D163*100,1))</f>
        <v>102.3</v>
      </c>
      <c r="I163" s="49"/>
      <c r="J163" s="50" t="s">
        <v>72</v>
      </c>
      <c r="K163" s="51"/>
      <c r="L163" s="51"/>
      <c r="M163" s="51"/>
      <c r="N163" s="51"/>
      <c r="O163" s="51"/>
      <c r="P163" s="51"/>
      <c r="Q163" s="51"/>
      <c r="R163" s="51"/>
      <c r="S163" s="52"/>
    </row>
    <row r="164" spans="1:19" ht="203.25" customHeight="1" thickBot="1" x14ac:dyDescent="0.3">
      <c r="A164" s="143"/>
      <c r="B164" s="44"/>
      <c r="C164" s="45"/>
      <c r="D164" s="46"/>
      <c r="E164" s="48"/>
      <c r="F164" s="49"/>
      <c r="G164" s="49"/>
      <c r="H164" s="49"/>
      <c r="I164" s="49"/>
      <c r="J164" s="61" t="s">
        <v>114</v>
      </c>
      <c r="K164" s="62"/>
      <c r="L164" s="62"/>
      <c r="M164" s="62"/>
      <c r="N164" s="62"/>
      <c r="O164" s="62"/>
      <c r="P164" s="62"/>
      <c r="Q164" s="62"/>
      <c r="R164" s="62"/>
      <c r="S164" s="63"/>
    </row>
    <row r="165" spans="1:19" ht="34.5" customHeight="1" x14ac:dyDescent="0.25">
      <c r="A165" s="143"/>
      <c r="B165" s="120" t="s">
        <v>20</v>
      </c>
      <c r="C165" s="119" t="s">
        <v>37</v>
      </c>
      <c r="D165" s="159">
        <f>D35</f>
        <v>3978</v>
      </c>
      <c r="E165" s="159">
        <f>E35</f>
        <v>4338</v>
      </c>
      <c r="F165" s="49">
        <f>E165-D165</f>
        <v>360</v>
      </c>
      <c r="G165" s="49"/>
      <c r="H165" s="49">
        <f>IF(D165=0,0,ROUND(E165/D165*100,1))</f>
        <v>109</v>
      </c>
      <c r="I165" s="49"/>
      <c r="J165" s="58" t="s">
        <v>74</v>
      </c>
      <c r="K165" s="59"/>
      <c r="L165" s="59"/>
      <c r="M165" s="59"/>
      <c r="N165" s="59"/>
      <c r="O165" s="59"/>
      <c r="P165" s="59"/>
      <c r="Q165" s="59"/>
      <c r="R165" s="59"/>
      <c r="S165" s="60"/>
    </row>
    <row r="166" spans="1:19" ht="219.75" customHeight="1" x14ac:dyDescent="0.25">
      <c r="A166" s="143"/>
      <c r="B166" s="120"/>
      <c r="C166" s="119"/>
      <c r="D166" s="159"/>
      <c r="E166" s="159"/>
      <c r="F166" s="49"/>
      <c r="G166" s="49"/>
      <c r="H166" s="49"/>
      <c r="I166" s="49"/>
      <c r="J166" s="40" t="s">
        <v>116</v>
      </c>
      <c r="K166" s="41"/>
      <c r="L166" s="41"/>
      <c r="M166" s="41"/>
      <c r="N166" s="41"/>
      <c r="O166" s="41"/>
      <c r="P166" s="41"/>
      <c r="Q166" s="41"/>
      <c r="R166" s="41"/>
      <c r="S166" s="42"/>
    </row>
    <row r="167" spans="1:19" ht="39.75" customHeight="1" x14ac:dyDescent="0.25">
      <c r="A167" s="143"/>
      <c r="B167" s="120"/>
      <c r="C167" s="119"/>
      <c r="D167" s="159"/>
      <c r="E167" s="159"/>
      <c r="F167" s="49"/>
      <c r="G167" s="49"/>
      <c r="H167" s="49"/>
      <c r="I167" s="49"/>
      <c r="J167" s="58" t="s">
        <v>75</v>
      </c>
      <c r="K167" s="59"/>
      <c r="L167" s="59"/>
      <c r="M167" s="59"/>
      <c r="N167" s="59"/>
      <c r="O167" s="59"/>
      <c r="P167" s="59"/>
      <c r="Q167" s="59"/>
      <c r="R167" s="59"/>
      <c r="S167" s="60"/>
    </row>
    <row r="168" spans="1:19" ht="219.75" customHeight="1" thickBot="1" x14ac:dyDescent="0.3">
      <c r="A168" s="144"/>
      <c r="B168" s="120"/>
      <c r="C168" s="119"/>
      <c r="D168" s="159"/>
      <c r="E168" s="159"/>
      <c r="F168" s="49"/>
      <c r="G168" s="49"/>
      <c r="H168" s="49"/>
      <c r="I168" s="49"/>
      <c r="J168" s="115" t="s">
        <v>117</v>
      </c>
      <c r="K168" s="116"/>
      <c r="L168" s="116"/>
      <c r="M168" s="116"/>
      <c r="N168" s="116"/>
      <c r="O168" s="116"/>
      <c r="P168" s="116"/>
      <c r="Q168" s="116"/>
      <c r="R168" s="116"/>
      <c r="S168" s="117"/>
    </row>
    <row r="169" spans="1:19" ht="51.75" customHeight="1" thickBot="1" x14ac:dyDescent="0.3">
      <c r="A169" s="123"/>
      <c r="B169" s="124"/>
      <c r="C169" s="124"/>
      <c r="D169" s="124"/>
      <c r="E169" s="124"/>
      <c r="F169" s="124"/>
      <c r="G169" s="124"/>
      <c r="H169" s="124"/>
      <c r="I169" s="124"/>
      <c r="J169" s="124"/>
      <c r="K169" s="124"/>
      <c r="L169" s="124"/>
      <c r="M169" s="124"/>
      <c r="N169" s="124"/>
      <c r="O169" s="124"/>
      <c r="P169" s="124"/>
      <c r="Q169" s="124"/>
      <c r="R169" s="124"/>
      <c r="S169" s="125"/>
    </row>
    <row r="170" spans="1:19" ht="30.75" customHeight="1" x14ac:dyDescent="0.5">
      <c r="A170" s="87" t="s">
        <v>5</v>
      </c>
      <c r="B170" s="93" t="s">
        <v>6</v>
      </c>
      <c r="C170" s="94"/>
      <c r="D170" s="99" t="s">
        <v>7</v>
      </c>
      <c r="E170" s="99"/>
      <c r="F170" s="99" t="s">
        <v>8</v>
      </c>
      <c r="G170" s="99"/>
      <c r="H170" s="99"/>
      <c r="I170" s="99"/>
      <c r="J170" s="100" t="s">
        <v>9</v>
      </c>
      <c r="K170" s="101"/>
      <c r="L170" s="101"/>
      <c r="M170" s="101"/>
      <c r="N170" s="101"/>
      <c r="O170" s="101"/>
      <c r="P170" s="101"/>
      <c r="Q170" s="101"/>
      <c r="R170" s="101"/>
      <c r="S170" s="102"/>
    </row>
    <row r="171" spans="1:19" ht="30.75" customHeight="1" x14ac:dyDescent="0.5">
      <c r="A171" s="88"/>
      <c r="B171" s="95"/>
      <c r="C171" s="96"/>
      <c r="D171" s="25" t="s">
        <v>10</v>
      </c>
      <c r="E171" s="25" t="s">
        <v>11</v>
      </c>
      <c r="F171" s="109" t="s">
        <v>12</v>
      </c>
      <c r="G171" s="109"/>
      <c r="H171" s="109" t="s">
        <v>13</v>
      </c>
      <c r="I171" s="109"/>
      <c r="J171" s="103"/>
      <c r="K171" s="104"/>
      <c r="L171" s="104"/>
      <c r="M171" s="104"/>
      <c r="N171" s="104"/>
      <c r="O171" s="104"/>
      <c r="P171" s="104"/>
      <c r="Q171" s="104"/>
      <c r="R171" s="104"/>
      <c r="S171" s="105"/>
    </row>
    <row r="172" spans="1:19" ht="29.25" customHeight="1" x14ac:dyDescent="0.25">
      <c r="A172" s="89"/>
      <c r="B172" s="97"/>
      <c r="C172" s="98"/>
      <c r="D172" s="26" t="s">
        <v>14</v>
      </c>
      <c r="E172" s="26" t="s">
        <v>15</v>
      </c>
      <c r="F172" s="64" t="s">
        <v>16</v>
      </c>
      <c r="G172" s="64"/>
      <c r="H172" s="64" t="s">
        <v>17</v>
      </c>
      <c r="I172" s="64"/>
      <c r="J172" s="106"/>
      <c r="K172" s="107"/>
      <c r="L172" s="107"/>
      <c r="M172" s="107"/>
      <c r="N172" s="107"/>
      <c r="O172" s="107"/>
      <c r="P172" s="107"/>
      <c r="Q172" s="107"/>
      <c r="R172" s="107"/>
      <c r="S172" s="108"/>
    </row>
    <row r="173" spans="1:19" ht="41.25" customHeight="1" x14ac:dyDescent="0.25">
      <c r="A173" s="142">
        <v>13</v>
      </c>
      <c r="B173" s="78" t="s">
        <v>18</v>
      </c>
      <c r="C173" s="81" t="s">
        <v>38</v>
      </c>
      <c r="D173" s="69">
        <f>IF(D178=0,0,ROUND(D176/D178*100,1))</f>
        <v>80.7</v>
      </c>
      <c r="E173" s="69">
        <f>IF(E178=0,0,ROUND(E176/E178*100,1))</f>
        <v>67.099999999999994</v>
      </c>
      <c r="F173" s="72">
        <f>E173-D173</f>
        <v>-13.600000000000009</v>
      </c>
      <c r="G173" s="73"/>
      <c r="H173" s="72">
        <f>IF(D173=0,0,ROUND(E173/D173*100,1))</f>
        <v>83.1</v>
      </c>
      <c r="I173" s="73"/>
      <c r="J173" s="50" t="s">
        <v>71</v>
      </c>
      <c r="K173" s="51"/>
      <c r="L173" s="51"/>
      <c r="M173" s="51"/>
      <c r="N173" s="51"/>
      <c r="O173" s="51"/>
      <c r="P173" s="51"/>
      <c r="Q173" s="51"/>
      <c r="R173" s="51"/>
      <c r="S173" s="52"/>
    </row>
    <row r="174" spans="1:19" ht="173.25" customHeight="1" x14ac:dyDescent="0.25">
      <c r="A174" s="143"/>
      <c r="B174" s="79"/>
      <c r="C174" s="82"/>
      <c r="D174" s="70"/>
      <c r="E174" s="70"/>
      <c r="F174" s="74"/>
      <c r="G174" s="75"/>
      <c r="H174" s="74"/>
      <c r="I174" s="75"/>
      <c r="J174" s="53" t="str">
        <f>"El indicador al final del período de evaluación registró un alcanzado del "&amp;E173&amp;" por ciento en comparación con la meta programada del "&amp;D173&amp;" por ciento, representa un cumplimiento de la meta del "&amp;H173&amp;" por ciento, colocando el indicador en un semáforo de color "&amp;IF(AND(D173=0,H173=0),"",IF(AND(H173&gt;=95,H173&lt;=105,H176&gt;=95,H176&lt;=105,H178&gt;=95,H178&lt;=105),"VERDE:SE LOGRÓ LA META",IF(AND(H173&gt;=95,H173&lt;=105,H176&lt;95),"VERDE:AUNQUE EL INDICADOR ES VERDE, HAY VARIACIÓN EN VARIABLES",IF(AND(H173&gt;=95,H173&lt;=105,H176&gt;105),"VERDE:AUNQUE EL INDICADOR ES VERDE, HAY VARIACIÓN EN VARIABLES",IF(AND(H173&gt;=95,H173&lt;=105,H178&lt;95),"VERDE:AUNQUE EL INDICADOR ES VERDE, HAY VARIACIÓN EN VARIABLES",IF(AND(H173&gt;=95,H173&lt;=105,H178&gt;105),"VERDE:AUNQUE EL INDICADOR ES VERDE, HAY VARIACIÓN EN VARIABLES",IF(OR(AND(H173&gt;=90,H173&lt;95),AND(H173&gt;105,H173&lt;=110)),"AMARILLO",IF(OR(H173&lt;90,H173&gt;110),"ROJO",IF(AND(D173&lt;&gt;0,E173=0),"ROJO","")))))))))&amp;". 
"&amp;IF(AND(D173=0,E173=0),"NO",IF(OR(H173&lt;95,H173&gt;105),"SI","NO"))&amp;" hubo variación en el indicador y "&amp;IF(AND(D176=0,D178=0,H176=0,H178=0),"NO",IF(OR(H176&lt;95,H176&gt;105,H178&lt;95,H178&gt;105),"SI","NO"))&amp;" hubo variación en variables."</f>
        <v>El indicador al final del período de evaluación registró un alcanzado del 67.1 por ciento en comparación con la meta programada del 80.7 por ciento, representa un cumplimiento de la meta del 83.1 por ciento, colocando el indicador en un semáforo de color ROJO. 
SI hubo variación en el indicador y SI hubo variación en variables.</v>
      </c>
      <c r="K174" s="54"/>
      <c r="L174" s="54"/>
      <c r="M174" s="54"/>
      <c r="N174" s="54"/>
      <c r="O174" s="54"/>
      <c r="P174" s="54"/>
      <c r="Q174" s="54"/>
      <c r="R174" s="54"/>
      <c r="S174" s="55"/>
    </row>
    <row r="175" spans="1:19" ht="312" customHeight="1" x14ac:dyDescent="0.25">
      <c r="A175" s="143"/>
      <c r="B175" s="80"/>
      <c r="C175" s="83"/>
      <c r="D175" s="71"/>
      <c r="E175" s="71"/>
      <c r="F175" s="76"/>
      <c r="G175" s="77"/>
      <c r="H175" s="76"/>
      <c r="I175" s="77"/>
      <c r="J175" s="40" t="s">
        <v>119</v>
      </c>
      <c r="K175" s="41"/>
      <c r="L175" s="41"/>
      <c r="M175" s="41"/>
      <c r="N175" s="41"/>
      <c r="O175" s="41"/>
      <c r="P175" s="41"/>
      <c r="Q175" s="41"/>
      <c r="R175" s="41"/>
      <c r="S175" s="42"/>
    </row>
    <row r="176" spans="1:19" ht="37.5" customHeight="1" x14ac:dyDescent="0.25">
      <c r="A176" s="143"/>
      <c r="B176" s="56" t="s">
        <v>19</v>
      </c>
      <c r="C176" s="57" t="s">
        <v>39</v>
      </c>
      <c r="D176" s="65">
        <v>3266</v>
      </c>
      <c r="E176" s="65">
        <v>2973</v>
      </c>
      <c r="F176" s="49">
        <f t="shared" ref="F176" si="16">E176-D176</f>
        <v>-293</v>
      </c>
      <c r="G176" s="49"/>
      <c r="H176" s="49">
        <f t="shared" ref="H176" si="17">IF(D176=0,0,ROUND(E176/D176*100,1))</f>
        <v>91</v>
      </c>
      <c r="I176" s="49"/>
      <c r="J176" s="50" t="s">
        <v>72</v>
      </c>
      <c r="K176" s="51"/>
      <c r="L176" s="51"/>
      <c r="M176" s="51"/>
      <c r="N176" s="51"/>
      <c r="O176" s="51"/>
      <c r="P176" s="51"/>
      <c r="Q176" s="51"/>
      <c r="R176" s="51"/>
      <c r="S176" s="52"/>
    </row>
    <row r="177" spans="1:19" ht="218.25" customHeight="1" thickBot="1" x14ac:dyDescent="0.3">
      <c r="A177" s="143"/>
      <c r="B177" s="56"/>
      <c r="C177" s="57"/>
      <c r="D177" s="65"/>
      <c r="E177" s="65"/>
      <c r="F177" s="49"/>
      <c r="G177" s="49"/>
      <c r="H177" s="49"/>
      <c r="I177" s="49"/>
      <c r="J177" s="61" t="s">
        <v>120</v>
      </c>
      <c r="K177" s="62"/>
      <c r="L177" s="62"/>
      <c r="M177" s="62"/>
      <c r="N177" s="62"/>
      <c r="O177" s="62"/>
      <c r="P177" s="62"/>
      <c r="Q177" s="62"/>
      <c r="R177" s="62"/>
      <c r="S177" s="63"/>
    </row>
    <row r="178" spans="1:19" ht="32.25" customHeight="1" x14ac:dyDescent="0.25">
      <c r="A178" s="143"/>
      <c r="B178" s="56" t="s">
        <v>20</v>
      </c>
      <c r="C178" s="141" t="s">
        <v>54</v>
      </c>
      <c r="D178" s="65">
        <v>4045</v>
      </c>
      <c r="E178" s="65">
        <v>4429</v>
      </c>
      <c r="F178" s="49">
        <f>E178-D178</f>
        <v>384</v>
      </c>
      <c r="G178" s="49"/>
      <c r="H178" s="49">
        <f>IF(D178=0,0,ROUND(E178/D178*100,1))</f>
        <v>109.5</v>
      </c>
      <c r="I178" s="49"/>
      <c r="J178" s="58" t="s">
        <v>74</v>
      </c>
      <c r="K178" s="59"/>
      <c r="L178" s="59"/>
      <c r="M178" s="59"/>
      <c r="N178" s="59"/>
      <c r="O178" s="59"/>
      <c r="P178" s="59"/>
      <c r="Q178" s="59"/>
      <c r="R178" s="59"/>
      <c r="S178" s="60"/>
    </row>
    <row r="179" spans="1:19" ht="218.25" customHeight="1" thickBot="1" x14ac:dyDescent="0.3">
      <c r="A179" s="143"/>
      <c r="B179" s="56"/>
      <c r="C179" s="141"/>
      <c r="D179" s="65"/>
      <c r="E179" s="65"/>
      <c r="F179" s="49"/>
      <c r="G179" s="49"/>
      <c r="H179" s="49"/>
      <c r="I179" s="49"/>
      <c r="J179" s="61" t="s">
        <v>93</v>
      </c>
      <c r="K179" s="62"/>
      <c r="L179" s="62"/>
      <c r="M179" s="62"/>
      <c r="N179" s="62"/>
      <c r="O179" s="62"/>
      <c r="P179" s="62"/>
      <c r="Q179" s="62"/>
      <c r="R179" s="62"/>
      <c r="S179" s="63"/>
    </row>
    <row r="180" spans="1:19" ht="50.25" customHeight="1" x14ac:dyDescent="0.25">
      <c r="A180" s="143"/>
      <c r="B180" s="56"/>
      <c r="C180" s="141"/>
      <c r="D180" s="65"/>
      <c r="E180" s="65"/>
      <c r="F180" s="49"/>
      <c r="G180" s="49"/>
      <c r="H180" s="49"/>
      <c r="I180" s="49"/>
      <c r="J180" s="58" t="s">
        <v>75</v>
      </c>
      <c r="K180" s="59"/>
      <c r="L180" s="59"/>
      <c r="M180" s="59"/>
      <c r="N180" s="59"/>
      <c r="O180" s="59"/>
      <c r="P180" s="59"/>
      <c r="Q180" s="59"/>
      <c r="R180" s="59"/>
      <c r="S180" s="60"/>
    </row>
    <row r="181" spans="1:19" ht="218.25" customHeight="1" x14ac:dyDescent="0.25">
      <c r="A181" s="144"/>
      <c r="B181" s="56"/>
      <c r="C181" s="141"/>
      <c r="D181" s="65"/>
      <c r="E181" s="65"/>
      <c r="F181" s="49"/>
      <c r="G181" s="49"/>
      <c r="H181" s="49"/>
      <c r="I181" s="49"/>
      <c r="J181" s="40" t="s">
        <v>94</v>
      </c>
      <c r="K181" s="41"/>
      <c r="L181" s="41"/>
      <c r="M181" s="41"/>
      <c r="N181" s="41"/>
      <c r="O181" s="41"/>
      <c r="P181" s="41"/>
      <c r="Q181" s="41"/>
      <c r="R181" s="41"/>
      <c r="S181" s="42"/>
    </row>
    <row r="182" spans="1:19" ht="48" customHeight="1" thickBot="1" x14ac:dyDescent="0.3">
      <c r="A182" s="84"/>
      <c r="B182" s="85"/>
      <c r="C182" s="85"/>
      <c r="D182" s="85"/>
      <c r="E182" s="85"/>
      <c r="F182" s="85"/>
      <c r="G182" s="85"/>
      <c r="H182" s="85"/>
      <c r="I182" s="85"/>
      <c r="J182" s="85"/>
      <c r="K182" s="85"/>
      <c r="L182" s="85"/>
      <c r="M182" s="85"/>
      <c r="N182" s="85"/>
      <c r="O182" s="85"/>
      <c r="P182" s="85"/>
      <c r="Q182" s="85"/>
      <c r="R182" s="85"/>
      <c r="S182" s="86"/>
    </row>
    <row r="183" spans="1:19" ht="30.75" customHeight="1" x14ac:dyDescent="0.5">
      <c r="A183" s="87" t="s">
        <v>5</v>
      </c>
      <c r="B183" s="93" t="s">
        <v>6</v>
      </c>
      <c r="C183" s="94"/>
      <c r="D183" s="99" t="s">
        <v>7</v>
      </c>
      <c r="E183" s="99"/>
      <c r="F183" s="99" t="s">
        <v>8</v>
      </c>
      <c r="G183" s="99"/>
      <c r="H183" s="99"/>
      <c r="I183" s="99"/>
      <c r="J183" s="100" t="s">
        <v>9</v>
      </c>
      <c r="K183" s="101"/>
      <c r="L183" s="101"/>
      <c r="M183" s="101"/>
      <c r="N183" s="101"/>
      <c r="O183" s="101"/>
      <c r="P183" s="101"/>
      <c r="Q183" s="101"/>
      <c r="R183" s="101"/>
      <c r="S183" s="102"/>
    </row>
    <row r="184" spans="1:19" ht="30.75" customHeight="1" x14ac:dyDescent="0.5">
      <c r="A184" s="88"/>
      <c r="B184" s="95"/>
      <c r="C184" s="96"/>
      <c r="D184" s="25" t="s">
        <v>10</v>
      </c>
      <c r="E184" s="25" t="s">
        <v>11</v>
      </c>
      <c r="F184" s="109" t="s">
        <v>12</v>
      </c>
      <c r="G184" s="109"/>
      <c r="H184" s="109" t="s">
        <v>13</v>
      </c>
      <c r="I184" s="109"/>
      <c r="J184" s="103"/>
      <c r="K184" s="149"/>
      <c r="L184" s="149"/>
      <c r="M184" s="149"/>
      <c r="N184" s="149"/>
      <c r="O184" s="149"/>
      <c r="P184" s="149"/>
      <c r="Q184" s="149"/>
      <c r="R184" s="149"/>
      <c r="S184" s="105"/>
    </row>
    <row r="185" spans="1:19" ht="29.25" customHeight="1" x14ac:dyDescent="0.25">
      <c r="A185" s="89"/>
      <c r="B185" s="97"/>
      <c r="C185" s="98"/>
      <c r="D185" s="26" t="s">
        <v>14</v>
      </c>
      <c r="E185" s="26" t="s">
        <v>15</v>
      </c>
      <c r="F185" s="64" t="s">
        <v>16</v>
      </c>
      <c r="G185" s="64"/>
      <c r="H185" s="64" t="s">
        <v>17</v>
      </c>
      <c r="I185" s="64"/>
      <c r="J185" s="106"/>
      <c r="K185" s="107"/>
      <c r="L185" s="107"/>
      <c r="M185" s="107"/>
      <c r="N185" s="107"/>
      <c r="O185" s="107"/>
      <c r="P185" s="107"/>
      <c r="Q185" s="107"/>
      <c r="R185" s="107"/>
      <c r="S185" s="108"/>
    </row>
    <row r="186" spans="1:19" ht="45" customHeight="1" x14ac:dyDescent="0.25">
      <c r="A186" s="156">
        <v>14</v>
      </c>
      <c r="B186" s="78" t="s">
        <v>18</v>
      </c>
      <c r="C186" s="81" t="s">
        <v>56</v>
      </c>
      <c r="D186" s="69">
        <f>IF(D191=0,0,ROUND(D189/D191*1000,1))</f>
        <v>7.1</v>
      </c>
      <c r="E186" s="69">
        <f>IF(E191=0,0,ROUND(E189/E191*1000,1))</f>
        <v>5.8</v>
      </c>
      <c r="F186" s="72">
        <f>E186-D186</f>
        <v>-1.2999999999999998</v>
      </c>
      <c r="G186" s="73"/>
      <c r="H186" s="72">
        <f>IF(D186=0,0,ROUND(E186/D186*100,1))</f>
        <v>81.7</v>
      </c>
      <c r="I186" s="73"/>
      <c r="J186" s="50" t="s">
        <v>71</v>
      </c>
      <c r="K186" s="51"/>
      <c r="L186" s="51"/>
      <c r="M186" s="51"/>
      <c r="N186" s="51"/>
      <c r="O186" s="51"/>
      <c r="P186" s="51"/>
      <c r="Q186" s="51"/>
      <c r="R186" s="51"/>
      <c r="S186" s="52"/>
    </row>
    <row r="187" spans="1:19" ht="149.25" customHeight="1" x14ac:dyDescent="0.25">
      <c r="A187" s="157"/>
      <c r="B187" s="79"/>
      <c r="C187" s="82"/>
      <c r="D187" s="70"/>
      <c r="E187" s="70"/>
      <c r="F187" s="74"/>
      <c r="G187" s="75"/>
      <c r="H187" s="74"/>
      <c r="I187" s="75"/>
      <c r="J187" s="53" t="str">
        <f>"El indicador al final del período de evaluación registró un alcanzado del "&amp;E186&amp;" por ciento en comparación con la meta programada del "&amp;D186&amp;" por ciento, representa un cumplimiento de la meta del "&amp;H186&amp;" por ciento, colocando el indicador en un semáforo de color "&amp;IF(AND(D186=0,H186=0),"",IF(AND(H186&gt;=95,H186&lt;=105,H189&gt;=95,H189&lt;=105,H191&gt;=95,H191&lt;=105),"VERDE:SE LOGRÓ LA META",IF(AND(H186&gt;=95,H186&lt;=105,H189&lt;95),"VERDE:AUNQUE EL INDICADOR ES VERDE, HAY VARIACIÓN EN VARIABLES",IF(AND(H186&gt;=95,H186&lt;=105,H189&gt;105),"VERDE:AUNQUE EL INDICADOR ES VERDE, HAY VARIACIÓN EN VARIABLES",IF(AND(H186&gt;=95,H186&lt;=105,H191&lt;95),"VERDE:AUNQUE EL INDICADOR ES VERDE, HAY VARIACIÓN EN VARIABLES",IF(AND(H186&gt;=95,H186&lt;=105,H191&gt;105),"VERDE:AUNQUE EL INDICADOR ES VERDE, HAY VARIACIÓN EN VARIABLES",IF(OR(AND(H186&gt;=90,H186&lt;95),AND(H186&gt;105,H186&lt;=110)),"AMARILLO",IF(OR(H186&lt;90,H186&gt;110),"ROJO",IF(AND(D186&lt;&gt;0,E186=0),"ROJO","")))))))))&amp;". 
"&amp;IF(AND(D186=0,E186=0),"NO",IF(OR(H186&lt;95,H186&gt;105),"SI","NO"))&amp;" hubo variación en el indicador y "&amp;IF(AND(D189=0,D191=0,H189=0,H191=0),"NO",IF(OR(H189&lt;95,H189&gt;105,H191&lt;95,H191&gt;105),"SI","NO"))&amp;" hubo variación en variables."</f>
        <v>El indicador al final del período de evaluación registró un alcanzado del 5.8 por ciento en comparación con la meta programada del 7.1 por ciento, representa un cumplimiento de la meta del 81.7 por ciento, colocando el indicador en un semáforo de color ROJO. 
SI hubo variación en el indicador y SI hubo variación en variables.</v>
      </c>
      <c r="K187" s="54"/>
      <c r="L187" s="54"/>
      <c r="M187" s="54"/>
      <c r="N187" s="54"/>
      <c r="O187" s="54"/>
      <c r="P187" s="54"/>
      <c r="Q187" s="54"/>
      <c r="R187" s="54"/>
      <c r="S187" s="55"/>
    </row>
    <row r="188" spans="1:19" ht="363" customHeight="1" x14ac:dyDescent="0.25">
      <c r="A188" s="157"/>
      <c r="B188" s="80"/>
      <c r="C188" s="83"/>
      <c r="D188" s="71"/>
      <c r="E188" s="71"/>
      <c r="F188" s="76"/>
      <c r="G188" s="77"/>
      <c r="H188" s="76"/>
      <c r="I188" s="77"/>
      <c r="J188" s="40" t="s">
        <v>121</v>
      </c>
      <c r="K188" s="41"/>
      <c r="L188" s="41"/>
      <c r="M188" s="41"/>
      <c r="N188" s="41"/>
      <c r="O188" s="41"/>
      <c r="P188" s="41"/>
      <c r="Q188" s="41"/>
      <c r="R188" s="41"/>
      <c r="S188" s="42"/>
    </row>
    <row r="189" spans="1:19" ht="37.5" customHeight="1" x14ac:dyDescent="0.25">
      <c r="A189" s="157"/>
      <c r="B189" s="56" t="s">
        <v>19</v>
      </c>
      <c r="C189" s="57" t="s">
        <v>57</v>
      </c>
      <c r="D189" s="65">
        <v>247</v>
      </c>
      <c r="E189" s="65">
        <v>208</v>
      </c>
      <c r="F189" s="49">
        <f t="shared" ref="F189" si="18">E189-D189</f>
        <v>-39</v>
      </c>
      <c r="G189" s="49"/>
      <c r="H189" s="49">
        <f t="shared" ref="H189" si="19">IF(D189=0,0,ROUND(E189/D189*100,1))</f>
        <v>84.2</v>
      </c>
      <c r="I189" s="49"/>
      <c r="J189" s="50" t="s">
        <v>72</v>
      </c>
      <c r="K189" s="51"/>
      <c r="L189" s="51"/>
      <c r="M189" s="51"/>
      <c r="N189" s="51"/>
      <c r="O189" s="51"/>
      <c r="P189" s="51"/>
      <c r="Q189" s="51"/>
      <c r="R189" s="51"/>
      <c r="S189" s="52"/>
    </row>
    <row r="190" spans="1:19" ht="152.25" customHeight="1" thickBot="1" x14ac:dyDescent="0.3">
      <c r="A190" s="157"/>
      <c r="B190" s="56"/>
      <c r="C190" s="57"/>
      <c r="D190" s="65"/>
      <c r="E190" s="65"/>
      <c r="F190" s="49"/>
      <c r="G190" s="49"/>
      <c r="H190" s="49"/>
      <c r="I190" s="49"/>
      <c r="J190" s="61" t="s">
        <v>122</v>
      </c>
      <c r="K190" s="62"/>
      <c r="L190" s="62"/>
      <c r="M190" s="62"/>
      <c r="N190" s="62"/>
      <c r="O190" s="62"/>
      <c r="P190" s="62"/>
      <c r="Q190" s="62"/>
      <c r="R190" s="62"/>
      <c r="S190" s="63"/>
    </row>
    <row r="191" spans="1:19" ht="32.25" customHeight="1" x14ac:dyDescent="0.25">
      <c r="A191" s="157"/>
      <c r="B191" s="160" t="s">
        <v>20</v>
      </c>
      <c r="C191" s="154" t="s">
        <v>58</v>
      </c>
      <c r="D191" s="46">
        <v>34942</v>
      </c>
      <c r="E191" s="46">
        <v>35749</v>
      </c>
      <c r="F191" s="49">
        <f>E191-D191</f>
        <v>807</v>
      </c>
      <c r="G191" s="49"/>
      <c r="H191" s="49">
        <f>IF(D191=0,0,ROUND(E191/D191*100,1))</f>
        <v>102.3</v>
      </c>
      <c r="I191" s="49"/>
      <c r="J191" s="58" t="s">
        <v>74</v>
      </c>
      <c r="K191" s="59"/>
      <c r="L191" s="59"/>
      <c r="M191" s="59"/>
      <c r="N191" s="59"/>
      <c r="O191" s="59"/>
      <c r="P191" s="59"/>
      <c r="Q191" s="59"/>
      <c r="R191" s="59"/>
      <c r="S191" s="60"/>
    </row>
    <row r="192" spans="1:19" ht="139.5" customHeight="1" thickBot="1" x14ac:dyDescent="0.3">
      <c r="A192" s="157"/>
      <c r="B192" s="160"/>
      <c r="C192" s="154"/>
      <c r="D192" s="46"/>
      <c r="E192" s="46"/>
      <c r="F192" s="49"/>
      <c r="G192" s="49"/>
      <c r="H192" s="49"/>
      <c r="I192" s="49"/>
      <c r="J192" s="61" t="s">
        <v>95</v>
      </c>
      <c r="K192" s="62"/>
      <c r="L192" s="62"/>
      <c r="M192" s="62"/>
      <c r="N192" s="62"/>
      <c r="O192" s="62"/>
      <c r="P192" s="62"/>
      <c r="Q192" s="62"/>
      <c r="R192" s="62"/>
      <c r="S192" s="63"/>
    </row>
    <row r="193" spans="1:19" ht="37.5" customHeight="1" x14ac:dyDescent="0.25">
      <c r="A193" s="157"/>
      <c r="B193" s="160"/>
      <c r="C193" s="154"/>
      <c r="D193" s="46"/>
      <c r="E193" s="46"/>
      <c r="F193" s="49"/>
      <c r="G193" s="49"/>
      <c r="H193" s="49"/>
      <c r="I193" s="49"/>
      <c r="J193" s="58" t="s">
        <v>75</v>
      </c>
      <c r="K193" s="59"/>
      <c r="L193" s="59"/>
      <c r="M193" s="59"/>
      <c r="N193" s="59"/>
      <c r="O193" s="59"/>
      <c r="P193" s="59"/>
      <c r="Q193" s="59"/>
      <c r="R193" s="59"/>
      <c r="S193" s="60"/>
    </row>
    <row r="194" spans="1:19" ht="177" customHeight="1" thickBot="1" x14ac:dyDescent="0.3">
      <c r="A194" s="158"/>
      <c r="B194" s="161"/>
      <c r="C194" s="155"/>
      <c r="D194" s="153"/>
      <c r="E194" s="153"/>
      <c r="F194" s="152"/>
      <c r="G194" s="152"/>
      <c r="H194" s="152"/>
      <c r="I194" s="152"/>
      <c r="J194" s="40" t="s">
        <v>96</v>
      </c>
      <c r="K194" s="41"/>
      <c r="L194" s="41"/>
      <c r="M194" s="41"/>
      <c r="N194" s="41"/>
      <c r="O194" s="41"/>
      <c r="P194" s="41"/>
      <c r="Q194" s="41"/>
      <c r="R194" s="41"/>
      <c r="S194" s="42"/>
    </row>
    <row r="195" spans="1:19" ht="59.25" customHeight="1" x14ac:dyDescent="0.25">
      <c r="A195" s="90"/>
      <c r="B195" s="90"/>
      <c r="C195" s="90"/>
      <c r="D195" s="90"/>
      <c r="E195" s="90"/>
      <c r="F195" s="90"/>
      <c r="G195" s="90"/>
      <c r="H195" s="90"/>
      <c r="I195" s="90"/>
      <c r="J195" s="90"/>
      <c r="K195" s="90"/>
      <c r="L195" s="90"/>
      <c r="M195" s="90"/>
      <c r="N195" s="90"/>
      <c r="O195" s="90"/>
      <c r="P195" s="90"/>
      <c r="Q195" s="90"/>
      <c r="R195" s="90"/>
      <c r="S195" s="90"/>
    </row>
    <row r="196" spans="1:19" ht="19.5" customHeight="1" x14ac:dyDescent="0.25">
      <c r="A196" s="27"/>
      <c r="B196" s="27"/>
      <c r="C196" s="27"/>
      <c r="D196" s="27"/>
      <c r="E196" s="27"/>
      <c r="F196" s="27"/>
      <c r="G196" s="27"/>
      <c r="H196" s="27"/>
      <c r="I196" s="27"/>
      <c r="J196" s="27"/>
      <c r="K196" s="27"/>
      <c r="L196" s="27"/>
      <c r="M196" s="27"/>
      <c r="N196" s="27"/>
      <c r="O196" s="27"/>
      <c r="P196" s="27"/>
      <c r="Q196" s="27"/>
      <c r="R196" s="27"/>
      <c r="S196" s="27"/>
    </row>
    <row r="197" spans="1:19" ht="46.5" customHeight="1" x14ac:dyDescent="0.5">
      <c r="A197" s="28"/>
      <c r="B197" s="3"/>
      <c r="C197" s="91" t="s">
        <v>63</v>
      </c>
      <c r="D197" s="91"/>
      <c r="E197" s="91"/>
      <c r="F197" s="3"/>
      <c r="G197" s="3"/>
      <c r="H197" s="3"/>
      <c r="I197" s="3"/>
      <c r="J197" s="91" t="s">
        <v>64</v>
      </c>
      <c r="K197" s="91"/>
      <c r="L197" s="91"/>
      <c r="M197" s="91"/>
      <c r="N197" s="91"/>
      <c r="O197" s="91"/>
      <c r="P197" s="91"/>
      <c r="Q197" s="91"/>
      <c r="R197" s="91"/>
      <c r="S197" s="29"/>
    </row>
    <row r="198" spans="1:19" ht="117.75" customHeight="1" thickBot="1" x14ac:dyDescent="0.55000000000000004">
      <c r="A198" s="28"/>
      <c r="B198" s="3"/>
      <c r="C198" s="92" t="s">
        <v>98</v>
      </c>
      <c r="D198" s="92"/>
      <c r="E198" s="92"/>
      <c r="F198" s="3"/>
      <c r="G198" s="3"/>
      <c r="H198" s="3"/>
      <c r="I198" s="3"/>
      <c r="J198" s="92" t="s">
        <v>97</v>
      </c>
      <c r="K198" s="92"/>
      <c r="L198" s="92"/>
      <c r="M198" s="92"/>
      <c r="N198" s="92"/>
      <c r="O198" s="92"/>
      <c r="P198" s="92"/>
      <c r="Q198" s="92"/>
      <c r="R198" s="92"/>
      <c r="S198" s="29"/>
    </row>
    <row r="199" spans="1:19" ht="90" customHeight="1" x14ac:dyDescent="0.25">
      <c r="A199" s="28"/>
      <c r="B199" s="3"/>
      <c r="C199" s="37" t="s">
        <v>65</v>
      </c>
      <c r="D199" s="38"/>
      <c r="E199" s="38"/>
      <c r="F199" s="3"/>
      <c r="G199" s="3"/>
      <c r="H199" s="3"/>
      <c r="I199" s="3"/>
      <c r="J199" s="37" t="s">
        <v>66</v>
      </c>
      <c r="K199" s="38"/>
      <c r="L199" s="38"/>
      <c r="M199" s="38"/>
      <c r="N199" s="38"/>
      <c r="O199" s="38"/>
      <c r="P199" s="38"/>
      <c r="Q199" s="38"/>
      <c r="R199" s="38"/>
      <c r="S199" s="29"/>
    </row>
    <row r="200" spans="1:19" ht="94.5" customHeight="1" x14ac:dyDescent="0.25">
      <c r="A200" s="28"/>
      <c r="B200" s="3"/>
      <c r="C200" s="30"/>
      <c r="D200" s="39" t="s">
        <v>21</v>
      </c>
      <c r="E200" s="39"/>
      <c r="F200" s="39"/>
      <c r="G200" s="39"/>
      <c r="H200" s="39"/>
      <c r="I200" s="39"/>
      <c r="J200" s="39"/>
      <c r="K200" s="39"/>
      <c r="L200" s="39"/>
      <c r="M200" s="31"/>
      <c r="N200" s="31"/>
      <c r="O200" s="31"/>
      <c r="P200" s="31"/>
      <c r="Q200" s="31"/>
      <c r="R200" s="31"/>
      <c r="S200" s="29"/>
    </row>
    <row r="201" spans="1:19" ht="100.5" customHeight="1" thickBot="1" x14ac:dyDescent="0.3">
      <c r="A201" s="28"/>
      <c r="B201" s="3"/>
      <c r="C201" s="30"/>
      <c r="D201" s="66" t="s">
        <v>99</v>
      </c>
      <c r="E201" s="66"/>
      <c r="F201" s="66"/>
      <c r="G201" s="66"/>
      <c r="H201" s="66"/>
      <c r="I201" s="66"/>
      <c r="J201" s="66"/>
      <c r="K201" s="66"/>
      <c r="L201" s="31"/>
      <c r="M201" s="31"/>
      <c r="N201" s="31"/>
      <c r="O201" s="31"/>
      <c r="P201" s="31"/>
      <c r="Q201" s="31"/>
      <c r="R201" s="31"/>
      <c r="S201" s="29"/>
    </row>
    <row r="202" spans="1:19" ht="81" customHeight="1" x14ac:dyDescent="0.25">
      <c r="A202" s="28"/>
      <c r="B202" s="3"/>
      <c r="C202" s="3"/>
      <c r="D202" s="38" t="s">
        <v>67</v>
      </c>
      <c r="E202" s="38"/>
      <c r="F202" s="38"/>
      <c r="G202" s="38"/>
      <c r="H202" s="38"/>
      <c r="I202" s="38"/>
      <c r="J202" s="38"/>
      <c r="K202" s="38"/>
      <c r="L202" s="31"/>
      <c r="M202" s="31"/>
      <c r="N202" s="31"/>
      <c r="O202" s="31"/>
      <c r="P202" s="31"/>
      <c r="Q202" s="31"/>
      <c r="R202" s="31"/>
      <c r="S202" s="29"/>
    </row>
    <row r="203" spans="1:19" ht="96" customHeight="1" thickBot="1" x14ac:dyDescent="0.3">
      <c r="A203" s="32"/>
      <c r="B203" s="67" t="s">
        <v>76</v>
      </c>
      <c r="C203" s="68"/>
      <c r="D203" s="68"/>
      <c r="E203" s="68"/>
      <c r="F203" s="68"/>
      <c r="G203" s="68"/>
      <c r="H203" s="68"/>
      <c r="I203" s="68"/>
      <c r="J203" s="68"/>
      <c r="K203" s="68"/>
      <c r="L203" s="68"/>
      <c r="M203" s="68"/>
      <c r="N203" s="68"/>
      <c r="O203" s="68"/>
      <c r="P203" s="68"/>
      <c r="Q203" s="68"/>
      <c r="R203" s="68"/>
      <c r="S203" s="33"/>
    </row>
  </sheetData>
  <sheetProtection algorithmName="SHA-512" hashValue="IZw98GTSPCgCAFwMIBnzQmP2guY8Mxc/hv4Vi7sT703j11RX+/XYD0M5+WBQcqK7nE+pLk92CbY5IctxsW3TCw==" saltValue="023EQlgDiXVhbq9avcN/wA==" spinCount="100000" sheet="1" objects="1" scenarios="1" selectLockedCells="1"/>
  <dataConsolidate/>
  <mergeCells count="544">
    <mergeCell ref="A30:A38"/>
    <mergeCell ref="H22:I25"/>
    <mergeCell ref="F22:G25"/>
    <mergeCell ref="E22:E25"/>
    <mergeCell ref="D22:D25"/>
    <mergeCell ref="C22:C25"/>
    <mergeCell ref="B22:B25"/>
    <mergeCell ref="A17:A25"/>
    <mergeCell ref="B27:C29"/>
    <mergeCell ref="F28:G28"/>
    <mergeCell ref="H28:I28"/>
    <mergeCell ref="F29:G29"/>
    <mergeCell ref="H29:I29"/>
    <mergeCell ref="B33:B34"/>
    <mergeCell ref="C33:C34"/>
    <mergeCell ref="D33:D34"/>
    <mergeCell ref="H33:I34"/>
    <mergeCell ref="A27:A29"/>
    <mergeCell ref="B30:B32"/>
    <mergeCell ref="C30:C32"/>
    <mergeCell ref="D30:D32"/>
    <mergeCell ref="D27:E27"/>
    <mergeCell ref="E33:E34"/>
    <mergeCell ref="E30:E32"/>
    <mergeCell ref="B61:B64"/>
    <mergeCell ref="A56:A64"/>
    <mergeCell ref="H48:I51"/>
    <mergeCell ref="F48:G51"/>
    <mergeCell ref="E48:E51"/>
    <mergeCell ref="D48:D51"/>
    <mergeCell ref="C48:C51"/>
    <mergeCell ref="B48:B51"/>
    <mergeCell ref="A43:A51"/>
    <mergeCell ref="C59:C60"/>
    <mergeCell ref="A53:A55"/>
    <mergeCell ref="B53:C55"/>
    <mergeCell ref="B46:B47"/>
    <mergeCell ref="C46:C47"/>
    <mergeCell ref="E46:E47"/>
    <mergeCell ref="C61:C64"/>
    <mergeCell ref="B74:B77"/>
    <mergeCell ref="A69:A77"/>
    <mergeCell ref="B85:B86"/>
    <mergeCell ref="C85:C86"/>
    <mergeCell ref="D85:D86"/>
    <mergeCell ref="E85:E86"/>
    <mergeCell ref="F85:G86"/>
    <mergeCell ref="B82:B84"/>
    <mergeCell ref="C82:C84"/>
    <mergeCell ref="F82:G84"/>
    <mergeCell ref="D74:D77"/>
    <mergeCell ref="C74:C77"/>
    <mergeCell ref="E82:E84"/>
    <mergeCell ref="A95:A103"/>
    <mergeCell ref="E111:E112"/>
    <mergeCell ref="F111:G112"/>
    <mergeCell ref="H111:I112"/>
    <mergeCell ref="A105:A107"/>
    <mergeCell ref="H95:I97"/>
    <mergeCell ref="B111:B112"/>
    <mergeCell ref="C111:C112"/>
    <mergeCell ref="D111:D112"/>
    <mergeCell ref="B108:B110"/>
    <mergeCell ref="C108:C110"/>
    <mergeCell ref="D108:D110"/>
    <mergeCell ref="E108:E110"/>
    <mergeCell ref="F108:G110"/>
    <mergeCell ref="H108:I110"/>
    <mergeCell ref="H98:I99"/>
    <mergeCell ref="B98:B99"/>
    <mergeCell ref="C98:C99"/>
    <mergeCell ref="D98:D99"/>
    <mergeCell ref="E98:E99"/>
    <mergeCell ref="B105:C107"/>
    <mergeCell ref="A108:A116"/>
    <mergeCell ref="H106:I106"/>
    <mergeCell ref="F107:G107"/>
    <mergeCell ref="A147:A155"/>
    <mergeCell ref="H139:I142"/>
    <mergeCell ref="F139:G142"/>
    <mergeCell ref="E139:E142"/>
    <mergeCell ref="D139:D142"/>
    <mergeCell ref="C139:C142"/>
    <mergeCell ref="B139:B142"/>
    <mergeCell ref="A134:A142"/>
    <mergeCell ref="H126:I129"/>
    <mergeCell ref="F126:G129"/>
    <mergeCell ref="E126:E129"/>
    <mergeCell ref="D126:D129"/>
    <mergeCell ref="C126:C129"/>
    <mergeCell ref="B126:B129"/>
    <mergeCell ref="A121:A129"/>
    <mergeCell ref="A131:A133"/>
    <mergeCell ref="B131:C133"/>
    <mergeCell ref="D131:E131"/>
    <mergeCell ref="F131:I131"/>
    <mergeCell ref="F132:G132"/>
    <mergeCell ref="H132:I132"/>
    <mergeCell ref="F133:G133"/>
    <mergeCell ref="H133:I133"/>
    <mergeCell ref="B137:B138"/>
    <mergeCell ref="A173:A181"/>
    <mergeCell ref="H165:I168"/>
    <mergeCell ref="F165:G168"/>
    <mergeCell ref="E165:E168"/>
    <mergeCell ref="D165:D168"/>
    <mergeCell ref="C165:C168"/>
    <mergeCell ref="B165:B168"/>
    <mergeCell ref="A160:A168"/>
    <mergeCell ref="B191:B194"/>
    <mergeCell ref="A170:A172"/>
    <mergeCell ref="B173:B175"/>
    <mergeCell ref="C173:C175"/>
    <mergeCell ref="B170:C172"/>
    <mergeCell ref="D170:E170"/>
    <mergeCell ref="B160:B162"/>
    <mergeCell ref="E160:E162"/>
    <mergeCell ref="F160:G162"/>
    <mergeCell ref="H160:I162"/>
    <mergeCell ref="J193:S193"/>
    <mergeCell ref="J194:S194"/>
    <mergeCell ref="J160:S160"/>
    <mergeCell ref="J161:S161"/>
    <mergeCell ref="A143:S143"/>
    <mergeCell ref="A169:S169"/>
    <mergeCell ref="D189:D190"/>
    <mergeCell ref="E189:E190"/>
    <mergeCell ref="F189:G190"/>
    <mergeCell ref="H189:I190"/>
    <mergeCell ref="J189:S189"/>
    <mergeCell ref="J190:S190"/>
    <mergeCell ref="H191:I194"/>
    <mergeCell ref="F191:G194"/>
    <mergeCell ref="E191:E194"/>
    <mergeCell ref="D191:D194"/>
    <mergeCell ref="C191:C194"/>
    <mergeCell ref="A186:A194"/>
    <mergeCell ref="H178:I181"/>
    <mergeCell ref="F178:G181"/>
    <mergeCell ref="E178:E181"/>
    <mergeCell ref="D178:D181"/>
    <mergeCell ref="C178:C181"/>
    <mergeCell ref="B178:B181"/>
    <mergeCell ref="J115:S115"/>
    <mergeCell ref="J116:S116"/>
    <mergeCell ref="J128:S128"/>
    <mergeCell ref="J129:S129"/>
    <mergeCell ref="J141:S141"/>
    <mergeCell ref="J139:S139"/>
    <mergeCell ref="J140:S140"/>
    <mergeCell ref="J131:S133"/>
    <mergeCell ref="H121:I123"/>
    <mergeCell ref="J122:S122"/>
    <mergeCell ref="B124:B125"/>
    <mergeCell ref="B118:C120"/>
    <mergeCell ref="D118:E118"/>
    <mergeCell ref="F118:I118"/>
    <mergeCell ref="J118:S120"/>
    <mergeCell ref="J142:S142"/>
    <mergeCell ref="H113:I116"/>
    <mergeCell ref="F113:G116"/>
    <mergeCell ref="E113:E116"/>
    <mergeCell ref="D113:D116"/>
    <mergeCell ref="C113:C116"/>
    <mergeCell ref="B113:B116"/>
    <mergeCell ref="C124:C125"/>
    <mergeCell ref="D124:D125"/>
    <mergeCell ref="E124:E125"/>
    <mergeCell ref="F124:G125"/>
    <mergeCell ref="B121:B123"/>
    <mergeCell ref="C121:C123"/>
    <mergeCell ref="D121:D123"/>
    <mergeCell ref="E121:E123"/>
    <mergeCell ref="F121:G123"/>
    <mergeCell ref="J134:S134"/>
    <mergeCell ref="J135:S135"/>
    <mergeCell ref="J121:S121"/>
    <mergeCell ref="J24:S24"/>
    <mergeCell ref="J25:S25"/>
    <mergeCell ref="J37:S37"/>
    <mergeCell ref="J38:S38"/>
    <mergeCell ref="J50:S50"/>
    <mergeCell ref="J51:S51"/>
    <mergeCell ref="J63:S63"/>
    <mergeCell ref="J64:S64"/>
    <mergeCell ref="J76:S76"/>
    <mergeCell ref="J27:S29"/>
    <mergeCell ref="J31:S31"/>
    <mergeCell ref="J34:S34"/>
    <mergeCell ref="J36:S36"/>
    <mergeCell ref="J35:S35"/>
    <mergeCell ref="J66:S68"/>
    <mergeCell ref="J46:S46"/>
    <mergeCell ref="J32:S32"/>
    <mergeCell ref="J45:S45"/>
    <mergeCell ref="J33:S33"/>
    <mergeCell ref="J43:S43"/>
    <mergeCell ref="J170:S172"/>
    <mergeCell ref="F171:G171"/>
    <mergeCell ref="H171:I171"/>
    <mergeCell ref="F172:G172"/>
    <mergeCell ref="H172:I172"/>
    <mergeCell ref="H163:I164"/>
    <mergeCell ref="J163:S163"/>
    <mergeCell ref="J164:S164"/>
    <mergeCell ref="J165:S165"/>
    <mergeCell ref="F170:I170"/>
    <mergeCell ref="J167:S167"/>
    <mergeCell ref="J168:S168"/>
    <mergeCell ref="J176:S176"/>
    <mergeCell ref="J177:S177"/>
    <mergeCell ref="J183:S185"/>
    <mergeCell ref="F184:G184"/>
    <mergeCell ref="H184:I184"/>
    <mergeCell ref="F185:G185"/>
    <mergeCell ref="D183:E183"/>
    <mergeCell ref="F183:I183"/>
    <mergeCell ref="C137:C138"/>
    <mergeCell ref="D137:D138"/>
    <mergeCell ref="E137:E138"/>
    <mergeCell ref="F137:G138"/>
    <mergeCell ref="H137:I138"/>
    <mergeCell ref="J137:S137"/>
    <mergeCell ref="J138:S138"/>
    <mergeCell ref="J178:S178"/>
    <mergeCell ref="J150:S150"/>
    <mergeCell ref="J151:S151"/>
    <mergeCell ref="J154:S154"/>
    <mergeCell ref="J155:S155"/>
    <mergeCell ref="J180:S180"/>
    <mergeCell ref="J181:S181"/>
    <mergeCell ref="C160:C162"/>
    <mergeCell ref="D160:D162"/>
    <mergeCell ref="B150:B151"/>
    <mergeCell ref="C150:C151"/>
    <mergeCell ref="D150:D151"/>
    <mergeCell ref="B147:B149"/>
    <mergeCell ref="C147:C149"/>
    <mergeCell ref="D147:D149"/>
    <mergeCell ref="E147:E149"/>
    <mergeCell ref="J152:S152"/>
    <mergeCell ref="J153:S153"/>
    <mergeCell ref="E150:E151"/>
    <mergeCell ref="F150:G151"/>
    <mergeCell ref="H150:I151"/>
    <mergeCell ref="H152:I155"/>
    <mergeCell ref="F152:G155"/>
    <mergeCell ref="E152:E155"/>
    <mergeCell ref="D152:D155"/>
    <mergeCell ref="F147:G149"/>
    <mergeCell ref="H147:I149"/>
    <mergeCell ref="J149:S149"/>
    <mergeCell ref="C152:C155"/>
    <mergeCell ref="B152:B155"/>
    <mergeCell ref="J147:S147"/>
    <mergeCell ref="J148:S148"/>
    <mergeCell ref="A144:A146"/>
    <mergeCell ref="B144:C146"/>
    <mergeCell ref="D144:E144"/>
    <mergeCell ref="F144:I144"/>
    <mergeCell ref="J144:S146"/>
    <mergeCell ref="F145:G145"/>
    <mergeCell ref="H145:I145"/>
    <mergeCell ref="F146:G146"/>
    <mergeCell ref="H146:I146"/>
    <mergeCell ref="F119:G119"/>
    <mergeCell ref="H119:I119"/>
    <mergeCell ref="F120:G120"/>
    <mergeCell ref="H120:I120"/>
    <mergeCell ref="J95:S95"/>
    <mergeCell ref="J96:S96"/>
    <mergeCell ref="F98:G99"/>
    <mergeCell ref="J111:S111"/>
    <mergeCell ref="J112:S112"/>
    <mergeCell ref="J97:S97"/>
    <mergeCell ref="J108:S108"/>
    <mergeCell ref="J109:S109"/>
    <mergeCell ref="J101:S101"/>
    <mergeCell ref="J110:S110"/>
    <mergeCell ref="J98:S98"/>
    <mergeCell ref="J99:S99"/>
    <mergeCell ref="J113:S113"/>
    <mergeCell ref="J114:S114"/>
    <mergeCell ref="A117:S117"/>
    <mergeCell ref="A118:A120"/>
    <mergeCell ref="D105:E105"/>
    <mergeCell ref="F105:I105"/>
    <mergeCell ref="J105:S107"/>
    <mergeCell ref="F106:G106"/>
    <mergeCell ref="H107:I107"/>
    <mergeCell ref="B95:B97"/>
    <mergeCell ref="C95:C97"/>
    <mergeCell ref="D95:D97"/>
    <mergeCell ref="E95:E97"/>
    <mergeCell ref="F95:G97"/>
    <mergeCell ref="J102:S102"/>
    <mergeCell ref="J103:S103"/>
    <mergeCell ref="H100:I103"/>
    <mergeCell ref="F100:G103"/>
    <mergeCell ref="E100:E103"/>
    <mergeCell ref="D100:D103"/>
    <mergeCell ref="C100:C103"/>
    <mergeCell ref="B100:B103"/>
    <mergeCell ref="J88:S88"/>
    <mergeCell ref="A92:A94"/>
    <mergeCell ref="B92:C94"/>
    <mergeCell ref="D92:E92"/>
    <mergeCell ref="F92:I92"/>
    <mergeCell ref="J92:S94"/>
    <mergeCell ref="F93:G93"/>
    <mergeCell ref="H93:I93"/>
    <mergeCell ref="F94:G94"/>
    <mergeCell ref="H94:I94"/>
    <mergeCell ref="A91:S91"/>
    <mergeCell ref="J89:S89"/>
    <mergeCell ref="J90:S90"/>
    <mergeCell ref="H87:I90"/>
    <mergeCell ref="F87:G90"/>
    <mergeCell ref="E87:E90"/>
    <mergeCell ref="D87:D90"/>
    <mergeCell ref="C87:C90"/>
    <mergeCell ref="B87:B90"/>
    <mergeCell ref="A82:A90"/>
    <mergeCell ref="H82:I84"/>
    <mergeCell ref="J87:S87"/>
    <mergeCell ref="J83:S83"/>
    <mergeCell ref="D82:D84"/>
    <mergeCell ref="F27:I27"/>
    <mergeCell ref="F80:G80"/>
    <mergeCell ref="H80:I80"/>
    <mergeCell ref="H55:I55"/>
    <mergeCell ref="F46:G47"/>
    <mergeCell ref="H46:I47"/>
    <mergeCell ref="F33:G34"/>
    <mergeCell ref="D53:E53"/>
    <mergeCell ref="F53:I53"/>
    <mergeCell ref="D40:E40"/>
    <mergeCell ref="F40:I40"/>
    <mergeCell ref="D56:D58"/>
    <mergeCell ref="E56:E58"/>
    <mergeCell ref="F56:G58"/>
    <mergeCell ref="H56:I58"/>
    <mergeCell ref="H61:I64"/>
    <mergeCell ref="F61:G64"/>
    <mergeCell ref="E61:E64"/>
    <mergeCell ref="D61:D64"/>
    <mergeCell ref="F67:G67"/>
    <mergeCell ref="H67:I67"/>
    <mergeCell ref="F68:G68"/>
    <mergeCell ref="H68:I68"/>
    <mergeCell ref="F72:G73"/>
    <mergeCell ref="B66:C68"/>
    <mergeCell ref="J48:S48"/>
    <mergeCell ref="B56:B58"/>
    <mergeCell ref="C56:C58"/>
    <mergeCell ref="A79:A81"/>
    <mergeCell ref="B79:C81"/>
    <mergeCell ref="D79:E79"/>
    <mergeCell ref="F79:I79"/>
    <mergeCell ref="J79:S81"/>
    <mergeCell ref="F81:G81"/>
    <mergeCell ref="H81:I81"/>
    <mergeCell ref="A66:A68"/>
    <mergeCell ref="D72:D73"/>
    <mergeCell ref="E72:E73"/>
    <mergeCell ref="B69:B71"/>
    <mergeCell ref="C69:C71"/>
    <mergeCell ref="J77:S77"/>
    <mergeCell ref="H74:I77"/>
    <mergeCell ref="F74:G77"/>
    <mergeCell ref="E74:E77"/>
    <mergeCell ref="J69:S69"/>
    <mergeCell ref="J72:S72"/>
    <mergeCell ref="D66:E66"/>
    <mergeCell ref="F66:I66"/>
    <mergeCell ref="H72:I73"/>
    <mergeCell ref="J73:S73"/>
    <mergeCell ref="D69:D71"/>
    <mergeCell ref="E69:E71"/>
    <mergeCell ref="F69:G71"/>
    <mergeCell ref="H69:I71"/>
    <mergeCell ref="J71:S71"/>
    <mergeCell ref="M8:S8"/>
    <mergeCell ref="D9:J9"/>
    <mergeCell ref="J17:S17"/>
    <mergeCell ref="J19:S19"/>
    <mergeCell ref="J23:S23"/>
    <mergeCell ref="J53:S55"/>
    <mergeCell ref="J44:S44"/>
    <mergeCell ref="J47:S47"/>
    <mergeCell ref="J49:S49"/>
    <mergeCell ref="J61:S61"/>
    <mergeCell ref="J58:S58"/>
    <mergeCell ref="J40:S42"/>
    <mergeCell ref="F41:G41"/>
    <mergeCell ref="H41:I41"/>
    <mergeCell ref="F42:G42"/>
    <mergeCell ref="H42:I42"/>
    <mergeCell ref="D46:D47"/>
    <mergeCell ref="A14:A16"/>
    <mergeCell ref="B14:C16"/>
    <mergeCell ref="D14:E14"/>
    <mergeCell ref="F14:I14"/>
    <mergeCell ref="J14:S16"/>
    <mergeCell ref="F15:G15"/>
    <mergeCell ref="Q11:S13"/>
    <mergeCell ref="N11:P13"/>
    <mergeCell ref="H16:I16"/>
    <mergeCell ref="B17:B19"/>
    <mergeCell ref="C17:C19"/>
    <mergeCell ref="D17:D19"/>
    <mergeCell ref="E17:E19"/>
    <mergeCell ref="B20:B21"/>
    <mergeCell ref="C20:C21"/>
    <mergeCell ref="D20:D21"/>
    <mergeCell ref="E20:E21"/>
    <mergeCell ref="J18:S18"/>
    <mergeCell ref="J20:S20"/>
    <mergeCell ref="J21:S21"/>
    <mergeCell ref="F17:G19"/>
    <mergeCell ref="H17:I19"/>
    <mergeCell ref="F20:G21"/>
    <mergeCell ref="H20:I21"/>
    <mergeCell ref="E2:K2"/>
    <mergeCell ref="E5:K5"/>
    <mergeCell ref="F54:G54"/>
    <mergeCell ref="H54:I54"/>
    <mergeCell ref="F55:G55"/>
    <mergeCell ref="J30:S30"/>
    <mergeCell ref="A65:S65"/>
    <mergeCell ref="J56:S56"/>
    <mergeCell ref="J60:S60"/>
    <mergeCell ref="J62:S62"/>
    <mergeCell ref="J57:S57"/>
    <mergeCell ref="B59:B60"/>
    <mergeCell ref="D59:D60"/>
    <mergeCell ref="E59:E60"/>
    <mergeCell ref="F59:G60"/>
    <mergeCell ref="H59:I60"/>
    <mergeCell ref="J59:S59"/>
    <mergeCell ref="E4:M4"/>
    <mergeCell ref="A39:S39"/>
    <mergeCell ref="A40:A42"/>
    <mergeCell ref="B40:C42"/>
    <mergeCell ref="J22:S22"/>
    <mergeCell ref="H15:I15"/>
    <mergeCell ref="F16:G16"/>
    <mergeCell ref="F30:G32"/>
    <mergeCell ref="H30:I32"/>
    <mergeCell ref="C43:C45"/>
    <mergeCell ref="D43:D45"/>
    <mergeCell ref="E43:E45"/>
    <mergeCell ref="F43:G45"/>
    <mergeCell ref="H43:I45"/>
    <mergeCell ref="B43:B45"/>
    <mergeCell ref="H35:I38"/>
    <mergeCell ref="F35:G38"/>
    <mergeCell ref="E35:E38"/>
    <mergeCell ref="D35:D38"/>
    <mergeCell ref="C35:C38"/>
    <mergeCell ref="B35:B38"/>
    <mergeCell ref="J84:S84"/>
    <mergeCell ref="J70:S70"/>
    <mergeCell ref="B72:B73"/>
    <mergeCell ref="C72:C73"/>
    <mergeCell ref="J74:S74"/>
    <mergeCell ref="J100:S100"/>
    <mergeCell ref="J123:S123"/>
    <mergeCell ref="B134:B136"/>
    <mergeCell ref="C134:C136"/>
    <mergeCell ref="D134:D136"/>
    <mergeCell ref="E134:E136"/>
    <mergeCell ref="F134:G136"/>
    <mergeCell ref="H134:I136"/>
    <mergeCell ref="J136:S136"/>
    <mergeCell ref="H124:I125"/>
    <mergeCell ref="J124:S124"/>
    <mergeCell ref="J125:S125"/>
    <mergeCell ref="J126:S126"/>
    <mergeCell ref="J127:S127"/>
    <mergeCell ref="J85:S85"/>
    <mergeCell ref="J86:S86"/>
    <mergeCell ref="J82:S82"/>
    <mergeCell ref="J75:S75"/>
    <mergeCell ref="H85:I86"/>
    <mergeCell ref="J162:S162"/>
    <mergeCell ref="A156:S156"/>
    <mergeCell ref="A157:A159"/>
    <mergeCell ref="D157:E157"/>
    <mergeCell ref="F157:I157"/>
    <mergeCell ref="J157:S159"/>
    <mergeCell ref="F158:G158"/>
    <mergeCell ref="H158:I158"/>
    <mergeCell ref="F159:G159"/>
    <mergeCell ref="H159:I159"/>
    <mergeCell ref="B157:C159"/>
    <mergeCell ref="D201:K201"/>
    <mergeCell ref="D202:K202"/>
    <mergeCell ref="B203:R203"/>
    <mergeCell ref="D173:D175"/>
    <mergeCell ref="E173:E175"/>
    <mergeCell ref="F173:G175"/>
    <mergeCell ref="H173:I175"/>
    <mergeCell ref="J175:S175"/>
    <mergeCell ref="B186:B188"/>
    <mergeCell ref="C186:C188"/>
    <mergeCell ref="D186:D188"/>
    <mergeCell ref="E186:E188"/>
    <mergeCell ref="F186:G188"/>
    <mergeCell ref="H186:I188"/>
    <mergeCell ref="J188:S188"/>
    <mergeCell ref="J179:S179"/>
    <mergeCell ref="A182:S182"/>
    <mergeCell ref="A183:A185"/>
    <mergeCell ref="A195:S195"/>
    <mergeCell ref="C197:E197"/>
    <mergeCell ref="J197:R197"/>
    <mergeCell ref="C198:E198"/>
    <mergeCell ref="J198:R198"/>
    <mergeCell ref="B183:C185"/>
    <mergeCell ref="C199:E199"/>
    <mergeCell ref="J199:R199"/>
    <mergeCell ref="D200:L200"/>
    <mergeCell ref="J166:S166"/>
    <mergeCell ref="B163:B164"/>
    <mergeCell ref="C163:C164"/>
    <mergeCell ref="D163:D164"/>
    <mergeCell ref="E163:E164"/>
    <mergeCell ref="F163:G164"/>
    <mergeCell ref="J186:S186"/>
    <mergeCell ref="J187:S187"/>
    <mergeCell ref="B189:B190"/>
    <mergeCell ref="C189:C190"/>
    <mergeCell ref="J191:S191"/>
    <mergeCell ref="J192:S192"/>
    <mergeCell ref="H185:I185"/>
    <mergeCell ref="J173:S173"/>
    <mergeCell ref="J174:S174"/>
    <mergeCell ref="B176:B177"/>
    <mergeCell ref="C176:C177"/>
    <mergeCell ref="D176:D177"/>
    <mergeCell ref="E176:E177"/>
    <mergeCell ref="F176:G177"/>
    <mergeCell ref="H176:I177"/>
  </mergeCells>
  <printOptions horizontalCentered="1"/>
  <pageMargins left="0.19685039370078741" right="0.11811023622047245" top="0.27559055118110237" bottom="0.19685039370078741" header="0.19685039370078741" footer="0.19685039370078741"/>
  <pageSetup scale="24" fitToHeight="0" orientation="landscape" cellComments="asDisplayed" r:id="rId1"/>
  <rowBreaks count="13" manualBreakCount="13">
    <brk id="26" max="16383" man="1"/>
    <brk id="39" max="18" man="1"/>
    <brk id="52" max="16383" man="1"/>
    <brk id="65" max="18" man="1"/>
    <brk id="78" max="16383" man="1"/>
    <brk id="91" max="18" man="1"/>
    <brk id="104" max="16383" man="1"/>
    <brk id="117" max="18" man="1"/>
    <brk id="130" max="16383" man="1"/>
    <brk id="143" max="18" man="1"/>
    <brk id="156" max="18" man="1"/>
    <brk id="169" max="18" man="1"/>
    <brk id="182"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E023 2023</vt:lpstr>
      <vt:lpstr>'E023 2023'!Área_de_impresión</vt:lpstr>
      <vt:lpstr>'E023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Ronald Martinez Gomez</cp:lastModifiedBy>
  <cp:lastPrinted>2020-03-20T18:14:17Z</cp:lastPrinted>
  <dcterms:created xsi:type="dcterms:W3CDTF">2016-12-09T18:35:27Z</dcterms:created>
  <dcterms:modified xsi:type="dcterms:W3CDTF">2024-01-05T20:05:23Z</dcterms:modified>
</cp:coreProperties>
</file>